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/>
  <bookViews>
    <workbookView xWindow="0" yWindow="465" windowWidth="25605" windowHeight="15540" tabRatio="894" activeTab="3"/>
  </bookViews>
  <sheets>
    <sheet name="Feuil1" sheetId="17" r:id="rId1"/>
    <sheet name="tableaux" sheetId="1" r:id="rId2"/>
    <sheet name="variétés bois" sheetId="12" r:id="rId3"/>
    <sheet name="objets mouvements" sheetId="2" r:id="rId4"/>
    <sheet name="gie" sheetId="3" r:id="rId5"/>
    <sheet name="ahun" sheetId="6" r:id="rId6"/>
    <sheet name="allemagne" sheetId="11" r:id="rId7"/>
    <sheet name="la bourboule" sheetId="5" r:id="rId8"/>
    <sheet name="chénérailles" sheetId="16" r:id="rId9"/>
    <sheet name="lavaveix" sheetId="18" r:id="rId10"/>
    <sheet name="luquet" sheetId="15" r:id="rId11"/>
    <sheet name="prébenoit" sheetId="4" r:id="rId12"/>
    <sheet name="st benoit" sheetId="13" r:id="rId13"/>
    <sheet name="particulier" sheetId="7" r:id="rId14"/>
    <sheet name="impresion" sheetId="14" r:id="rId15"/>
    <sheet name="Feuil2" sheetId="19" r:id="rId16"/>
  </sheets>
  <externalReferences>
    <externalReference r:id="rId17"/>
  </externalReferences>
  <definedNames>
    <definedName name="_xlnm._FilterDatabase" localSheetId="5" hidden="1">ahun!$A$12:$O$90</definedName>
    <definedName name="_xlnm._FilterDatabase" localSheetId="6" hidden="1">allemagne!$A$12:$N$109</definedName>
    <definedName name="_xlnm._FilterDatabase" localSheetId="4" hidden="1">gie!$A$12:$N$116</definedName>
    <definedName name="_xlnm._FilterDatabase" localSheetId="7" hidden="1">'la bourboule'!$A$13:$Q$61</definedName>
    <definedName name="_xlnm._FilterDatabase" localSheetId="3" hidden="1">'objets mouvements'!$A$12:$O$548</definedName>
    <definedName name="BOIS">tableaux!$D$5:$D$74</definedName>
    <definedName name="cola">OFFSET('objets mouvements'!$A$13,,,MATCH("z^z",'objets mouvements'!$K:$K)-12)</definedName>
    <definedName name="colb">OFFSET('objets mouvements'!$B$13,,,MATCH("z^z",'objets mouvements'!$K:$K)-12)</definedName>
    <definedName name="colc">OFFSET('objets mouvements'!$C$13,,,MATCH("z^z",'objets mouvements'!$K:$K)-12)</definedName>
    <definedName name="cold">OFFSET('objets mouvements'!$D$13,,,MATCH("z^z",'objets mouvements'!$K:$K)-12)</definedName>
    <definedName name="cole">OFFSET('objets mouvements'!$E$13,,,MATCH("z^z",'objets mouvements'!$K:$K)-12)</definedName>
    <definedName name="colf">OFFSET('objets mouvements'!$F$13,,,MATCH("z^z",'objets mouvements'!$K:$K)-12)</definedName>
    <definedName name="colg">OFFSET('objets mouvements'!$G$13,,,MATCH("z^z",'objets mouvements'!$K:$K)-12)</definedName>
    <definedName name="colh">OFFSET('objets mouvements'!$H$13,,,MATCH("z^z",'objets mouvements'!$K:$K)-12)</definedName>
    <definedName name="coli">OFFSET('objets mouvements'!$I$13,,,MATCH("z^z",'objets mouvements'!$K:$K)-12)</definedName>
    <definedName name="colj">OFFSET('objets mouvements'!$J$13,,,MATCH("z^z",'objets mouvements'!$K:$K)-12)</definedName>
    <definedName name="colk">OFFSET('objets mouvements'!$K$13,,,MATCH("z^z",'objets mouvements'!$K:$K)-12)</definedName>
    <definedName name="coll">OFFSET('objets mouvements'!$L$13,,,MATCH("z^z",'objets mouvements'!$K:$K)-12)</definedName>
    <definedName name="colm">OFFSET('objets mouvements'!$M$13,,,MATCH("z^z",'objets mouvements'!$K:$K)-12)</definedName>
    <definedName name="coln">OFFSET('objets mouvements'!$N$13,,,MATCH("z^z",'objets mouvements'!$K:$K)-12)</definedName>
    <definedName name="depotgie" localSheetId="4" hidden="1">gie!$A$12:$N$113</definedName>
    <definedName name="dépotgie" localSheetId="3" hidden="1">'objets mouvements'!$A$12:$O$548</definedName>
    <definedName name="DEPOTS">tableaux!$G$5:$G$20</definedName>
    <definedName name="gestion_tournage" localSheetId="3" hidden="1">'objets mouvements'!$A$12:$N$46</definedName>
    <definedName name="OBJET">tableaux!$A$5:$A$145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1" i="2" l="1"/>
  <c r="J31" i="2" s="1"/>
  <c r="L31" i="2"/>
  <c r="M31" i="2"/>
  <c r="N31" i="2"/>
  <c r="H32" i="2"/>
  <c r="J32" i="2" s="1"/>
  <c r="L32" i="2"/>
  <c r="M32" i="2"/>
  <c r="N32" i="2"/>
  <c r="H33" i="2"/>
  <c r="M33" i="2" s="1"/>
  <c r="J33" i="2"/>
  <c r="L33" i="2"/>
  <c r="N33" i="2"/>
  <c r="H34" i="2"/>
  <c r="J34" i="2" s="1"/>
  <c r="L34" i="2"/>
  <c r="N34" i="2"/>
  <c r="H35" i="2"/>
  <c r="J35" i="2" s="1"/>
  <c r="L35" i="2"/>
  <c r="M35" i="2"/>
  <c r="N35" i="2"/>
  <c r="H36" i="2"/>
  <c r="J36" i="2" s="1"/>
  <c r="L36" i="2"/>
  <c r="M36" i="2"/>
  <c r="N36" i="2"/>
  <c r="H37" i="2"/>
  <c r="M37" i="2" s="1"/>
  <c r="J37" i="2"/>
  <c r="L37" i="2"/>
  <c r="N37" i="2"/>
  <c r="H38" i="2"/>
  <c r="J38" i="2" s="1"/>
  <c r="L38" i="2"/>
  <c r="N38" i="2"/>
  <c r="H39" i="2"/>
  <c r="J39" i="2" s="1"/>
  <c r="L39" i="2"/>
  <c r="M39" i="2"/>
  <c r="N39" i="2"/>
  <c r="H40" i="2"/>
  <c r="J40" i="2" s="1"/>
  <c r="L40" i="2"/>
  <c r="M40" i="2"/>
  <c r="N40" i="2"/>
  <c r="H41" i="2"/>
  <c r="M41" i="2" s="1"/>
  <c r="J41" i="2"/>
  <c r="L41" i="2"/>
  <c r="N41" i="2"/>
  <c r="H42" i="2"/>
  <c r="J42" i="2" s="1"/>
  <c r="L42" i="2"/>
  <c r="N42" i="2"/>
  <c r="H43" i="2"/>
  <c r="J43" i="2" s="1"/>
  <c r="L43" i="2"/>
  <c r="M43" i="2"/>
  <c r="N43" i="2"/>
  <c r="H44" i="2"/>
  <c r="J44" i="2"/>
  <c r="L44" i="2"/>
  <c r="M44" i="2"/>
  <c r="N44" i="2"/>
  <c r="H45" i="2"/>
  <c r="M45" i="2" s="1"/>
  <c r="L45" i="2"/>
  <c r="N45" i="2"/>
  <c r="H46" i="2"/>
  <c r="J46" i="2" s="1"/>
  <c r="L46" i="2"/>
  <c r="N46" i="2"/>
  <c r="H47" i="2"/>
  <c r="J47" i="2" s="1"/>
  <c r="L47" i="2"/>
  <c r="M47" i="2"/>
  <c r="N47" i="2"/>
  <c r="J45" i="2" l="1"/>
  <c r="M42" i="2"/>
  <c r="M38" i="2"/>
  <c r="M34" i="2"/>
  <c r="M46" i="2"/>
  <c r="N22" i="15"/>
  <c r="M22" i="15"/>
  <c r="L22" i="15"/>
  <c r="J22" i="15"/>
  <c r="H22" i="15"/>
  <c r="D22" i="15"/>
  <c r="N21" i="15"/>
  <c r="M21" i="15"/>
  <c r="L21" i="15"/>
  <c r="H21" i="15"/>
  <c r="J21" i="15" s="1"/>
  <c r="D21" i="15"/>
  <c r="N20" i="15"/>
  <c r="M20" i="15"/>
  <c r="L20" i="15"/>
  <c r="H20" i="15"/>
  <c r="J20" i="15" s="1"/>
  <c r="D20" i="15"/>
  <c r="N19" i="15"/>
  <c r="M19" i="15"/>
  <c r="L19" i="15"/>
  <c r="H19" i="15"/>
  <c r="J19" i="15" s="1"/>
  <c r="D19" i="15"/>
  <c r="N18" i="15"/>
  <c r="M18" i="15"/>
  <c r="L18" i="15"/>
  <c r="H18" i="15"/>
  <c r="J18" i="15" s="1"/>
  <c r="D18" i="15"/>
  <c r="N17" i="15"/>
  <c r="M17" i="15"/>
  <c r="L17" i="15"/>
  <c r="H17" i="15"/>
  <c r="J17" i="15" s="1"/>
  <c r="D17" i="15"/>
  <c r="N16" i="15"/>
  <c r="M16" i="15"/>
  <c r="L16" i="15"/>
  <c r="H16" i="15"/>
  <c r="J16" i="15" s="1"/>
  <c r="D16" i="15"/>
  <c r="N15" i="15"/>
  <c r="M15" i="15"/>
  <c r="L15" i="15"/>
  <c r="H15" i="15"/>
  <c r="J15" i="15" s="1"/>
  <c r="D15" i="15"/>
  <c r="N14" i="15"/>
  <c r="M14" i="15"/>
  <c r="L14" i="15"/>
  <c r="H14" i="15"/>
  <c r="J14" i="15" s="1"/>
  <c r="D14" i="15"/>
  <c r="N13" i="15"/>
  <c r="M13" i="15"/>
  <c r="L13" i="15"/>
  <c r="H13" i="15"/>
  <c r="J13" i="15" s="1"/>
  <c r="D13" i="15"/>
  <c r="N13" i="18"/>
  <c r="M13" i="18"/>
  <c r="L13" i="18"/>
  <c r="H13" i="18"/>
  <c r="J13" i="18" s="1"/>
  <c r="D13" i="18"/>
  <c r="H27" i="2" l="1"/>
  <c r="H28" i="2"/>
  <c r="H29" i="2"/>
  <c r="H30" i="2"/>
  <c r="H26" i="2"/>
  <c r="H24" i="2"/>
  <c r="L23" i="2" l="1"/>
  <c r="H22" i="2" l="1"/>
  <c r="D24" i="2"/>
  <c r="D25" i="2"/>
  <c r="D26" i="2"/>
  <c r="D27" i="2"/>
  <c r="D28" i="2"/>
  <c r="D29" i="2"/>
  <c r="D20" i="2"/>
  <c r="D21" i="2"/>
  <c r="D22" i="2"/>
  <c r="D23" i="2"/>
  <c r="H21" i="2"/>
  <c r="N20" i="2"/>
  <c r="H16" i="2"/>
  <c r="J16" i="2" s="1"/>
  <c r="L16" i="2"/>
  <c r="M16" i="2"/>
  <c r="N16" i="2"/>
  <c r="D16" i="2"/>
  <c r="D17" i="2"/>
  <c r="D18" i="2"/>
  <c r="D19" i="2"/>
  <c r="G10" i="18" l="1"/>
  <c r="L8" i="3" l="1"/>
  <c r="M7" i="16"/>
  <c r="M8" i="16" s="1"/>
  <c r="H7" i="16"/>
  <c r="G7" i="16"/>
  <c r="H6" i="11"/>
  <c r="H40" i="12"/>
  <c r="I40" i="12"/>
  <c r="M7" i="6"/>
  <c r="M8" i="6" s="1"/>
  <c r="N30" i="2"/>
  <c r="M30" i="2"/>
  <c r="L30" i="2"/>
  <c r="N29" i="2"/>
  <c r="J29" i="2"/>
  <c r="L29" i="2"/>
  <c r="N28" i="2"/>
  <c r="J28" i="2"/>
  <c r="L28" i="2"/>
  <c r="N27" i="2"/>
  <c r="J27" i="2"/>
  <c r="L27" i="2"/>
  <c r="N26" i="2"/>
  <c r="M26" i="2"/>
  <c r="L26" i="2"/>
  <c r="N25" i="2"/>
  <c r="J25" i="2"/>
  <c r="L25" i="2"/>
  <c r="N24" i="2"/>
  <c r="J24" i="2"/>
  <c r="L24" i="2"/>
  <c r="N23" i="2"/>
  <c r="J23" i="2"/>
  <c r="N22" i="2"/>
  <c r="M22" i="2"/>
  <c r="L22" i="2"/>
  <c r="N21" i="2"/>
  <c r="J21" i="2"/>
  <c r="L21" i="2"/>
  <c r="J20" i="2"/>
  <c r="L20" i="2"/>
  <c r="N19" i="2"/>
  <c r="H19" i="2"/>
  <c r="L19" i="2"/>
  <c r="N18" i="2"/>
  <c r="H18" i="2"/>
  <c r="L18" i="2"/>
  <c r="N17" i="2"/>
  <c r="H17" i="2"/>
  <c r="J17" i="2" s="1"/>
  <c r="L17" i="2"/>
  <c r="N15" i="2"/>
  <c r="H15" i="2"/>
  <c r="J15" i="2" s="1"/>
  <c r="L15" i="2"/>
  <c r="D15" i="2"/>
  <c r="N500" i="13"/>
  <c r="H500" i="13"/>
  <c r="M500" i="13" s="1"/>
  <c r="D500" i="13"/>
  <c r="N499" i="13"/>
  <c r="H499" i="13"/>
  <c r="M499" i="13" s="1"/>
  <c r="D499" i="13"/>
  <c r="N498" i="13"/>
  <c r="H498" i="13"/>
  <c r="M498" i="13" s="1"/>
  <c r="D498" i="13"/>
  <c r="N497" i="13"/>
  <c r="H497" i="13"/>
  <c r="M497" i="13" s="1"/>
  <c r="D497" i="13"/>
  <c r="N496" i="13"/>
  <c r="H496" i="13"/>
  <c r="M496" i="13" s="1"/>
  <c r="D496" i="13"/>
  <c r="N495" i="13"/>
  <c r="H495" i="13"/>
  <c r="M495" i="13" s="1"/>
  <c r="D495" i="13"/>
  <c r="N494" i="13"/>
  <c r="H494" i="13"/>
  <c r="M494" i="13" s="1"/>
  <c r="D494" i="13"/>
  <c r="N493" i="13"/>
  <c r="H493" i="13"/>
  <c r="M493" i="13" s="1"/>
  <c r="D493" i="13"/>
  <c r="N492" i="13"/>
  <c r="H492" i="13"/>
  <c r="M492" i="13" s="1"/>
  <c r="D492" i="13"/>
  <c r="N491" i="13"/>
  <c r="H491" i="13"/>
  <c r="M491" i="13" s="1"/>
  <c r="D491" i="13"/>
  <c r="N490" i="13"/>
  <c r="H490" i="13"/>
  <c r="M490" i="13" s="1"/>
  <c r="D490" i="13"/>
  <c r="N489" i="13"/>
  <c r="H489" i="13"/>
  <c r="M489" i="13" s="1"/>
  <c r="D489" i="13"/>
  <c r="N488" i="13"/>
  <c r="H488" i="13"/>
  <c r="M488" i="13" s="1"/>
  <c r="D488" i="13"/>
  <c r="N487" i="13"/>
  <c r="H487" i="13"/>
  <c r="M487" i="13" s="1"/>
  <c r="D487" i="13"/>
  <c r="N486" i="13"/>
  <c r="H486" i="13"/>
  <c r="M486" i="13" s="1"/>
  <c r="D486" i="13"/>
  <c r="N485" i="13"/>
  <c r="H485" i="13"/>
  <c r="M485" i="13" s="1"/>
  <c r="D485" i="13"/>
  <c r="N484" i="13"/>
  <c r="H484" i="13"/>
  <c r="M484" i="13" s="1"/>
  <c r="D484" i="13"/>
  <c r="N483" i="13"/>
  <c r="H483" i="13"/>
  <c r="M483" i="13" s="1"/>
  <c r="D483" i="13"/>
  <c r="N482" i="13"/>
  <c r="H482" i="13"/>
  <c r="M482" i="13" s="1"/>
  <c r="D482" i="13"/>
  <c r="N481" i="13"/>
  <c r="H481" i="13"/>
  <c r="M481" i="13" s="1"/>
  <c r="D481" i="13"/>
  <c r="N480" i="13"/>
  <c r="H480" i="13"/>
  <c r="M480" i="13" s="1"/>
  <c r="D480" i="13"/>
  <c r="N479" i="13"/>
  <c r="H479" i="13"/>
  <c r="M479" i="13" s="1"/>
  <c r="D479" i="13"/>
  <c r="N478" i="13"/>
  <c r="H478" i="13"/>
  <c r="M478" i="13" s="1"/>
  <c r="D478" i="13"/>
  <c r="N477" i="13"/>
  <c r="H477" i="13"/>
  <c r="M477" i="13" s="1"/>
  <c r="D477" i="13"/>
  <c r="N476" i="13"/>
  <c r="H476" i="13"/>
  <c r="M476" i="13" s="1"/>
  <c r="D476" i="13"/>
  <c r="N475" i="13"/>
  <c r="H475" i="13"/>
  <c r="M475" i="13" s="1"/>
  <c r="D475" i="13"/>
  <c r="N474" i="13"/>
  <c r="H474" i="13"/>
  <c r="M474" i="13" s="1"/>
  <c r="D474" i="13"/>
  <c r="N473" i="13"/>
  <c r="H473" i="13"/>
  <c r="M473" i="13" s="1"/>
  <c r="D473" i="13"/>
  <c r="N472" i="13"/>
  <c r="H472" i="13"/>
  <c r="M472" i="13" s="1"/>
  <c r="D472" i="13"/>
  <c r="N471" i="13"/>
  <c r="H471" i="13"/>
  <c r="M471" i="13" s="1"/>
  <c r="D471" i="13"/>
  <c r="N470" i="13"/>
  <c r="H470" i="13"/>
  <c r="M470" i="13" s="1"/>
  <c r="D470" i="13"/>
  <c r="N469" i="13"/>
  <c r="H469" i="13"/>
  <c r="M469" i="13" s="1"/>
  <c r="D469" i="13"/>
  <c r="N468" i="13"/>
  <c r="H468" i="13"/>
  <c r="M468" i="13" s="1"/>
  <c r="D468" i="13"/>
  <c r="N467" i="13"/>
  <c r="H467" i="13"/>
  <c r="M467" i="13" s="1"/>
  <c r="D467" i="13"/>
  <c r="N466" i="13"/>
  <c r="H466" i="13"/>
  <c r="M466" i="13" s="1"/>
  <c r="D466" i="13"/>
  <c r="N465" i="13"/>
  <c r="H465" i="13"/>
  <c r="M465" i="13" s="1"/>
  <c r="D465" i="13"/>
  <c r="N464" i="13"/>
  <c r="H464" i="13"/>
  <c r="M464" i="13" s="1"/>
  <c r="D464" i="13"/>
  <c r="N463" i="13"/>
  <c r="H463" i="13"/>
  <c r="M463" i="13" s="1"/>
  <c r="D463" i="13"/>
  <c r="N462" i="13"/>
  <c r="H462" i="13"/>
  <c r="M462" i="13" s="1"/>
  <c r="D462" i="13"/>
  <c r="N461" i="13"/>
  <c r="H461" i="13"/>
  <c r="M461" i="13" s="1"/>
  <c r="D461" i="13"/>
  <c r="N460" i="13"/>
  <c r="H460" i="13"/>
  <c r="M460" i="13" s="1"/>
  <c r="D460" i="13"/>
  <c r="N459" i="13"/>
  <c r="H459" i="13"/>
  <c r="M459" i="13" s="1"/>
  <c r="D459" i="13"/>
  <c r="N458" i="13"/>
  <c r="H458" i="13"/>
  <c r="M458" i="13" s="1"/>
  <c r="D458" i="13"/>
  <c r="N457" i="13"/>
  <c r="H457" i="13"/>
  <c r="M457" i="13" s="1"/>
  <c r="D457" i="13"/>
  <c r="N456" i="13"/>
  <c r="H456" i="13"/>
  <c r="M456" i="13" s="1"/>
  <c r="D456" i="13"/>
  <c r="N455" i="13"/>
  <c r="H455" i="13"/>
  <c r="M455" i="13" s="1"/>
  <c r="D455" i="13"/>
  <c r="N454" i="13"/>
  <c r="H454" i="13"/>
  <c r="M454" i="13" s="1"/>
  <c r="D454" i="13"/>
  <c r="N453" i="13"/>
  <c r="H453" i="13"/>
  <c r="M453" i="13" s="1"/>
  <c r="D453" i="13"/>
  <c r="N452" i="13"/>
  <c r="H452" i="13"/>
  <c r="M452" i="13" s="1"/>
  <c r="D452" i="13"/>
  <c r="N451" i="13"/>
  <c r="H451" i="13"/>
  <c r="M451" i="13" s="1"/>
  <c r="D451" i="13"/>
  <c r="N450" i="13"/>
  <c r="H450" i="13"/>
  <c r="M450" i="13" s="1"/>
  <c r="D450" i="13"/>
  <c r="N449" i="13"/>
  <c r="H449" i="13"/>
  <c r="M449" i="13" s="1"/>
  <c r="D449" i="13"/>
  <c r="N448" i="13"/>
  <c r="H448" i="13"/>
  <c r="M448" i="13" s="1"/>
  <c r="D448" i="13"/>
  <c r="N447" i="13"/>
  <c r="H447" i="13"/>
  <c r="M447" i="13" s="1"/>
  <c r="D447" i="13"/>
  <c r="N446" i="13"/>
  <c r="H446" i="13"/>
  <c r="M446" i="13" s="1"/>
  <c r="D446" i="13"/>
  <c r="N445" i="13"/>
  <c r="H445" i="13"/>
  <c r="M445" i="13" s="1"/>
  <c r="D445" i="13"/>
  <c r="N444" i="13"/>
  <c r="H444" i="13"/>
  <c r="M444" i="13" s="1"/>
  <c r="D444" i="13"/>
  <c r="N443" i="13"/>
  <c r="H443" i="13"/>
  <c r="M443" i="13" s="1"/>
  <c r="D443" i="13"/>
  <c r="N442" i="13"/>
  <c r="H442" i="13"/>
  <c r="M442" i="13" s="1"/>
  <c r="D442" i="13"/>
  <c r="N441" i="13"/>
  <c r="H441" i="13"/>
  <c r="M441" i="13" s="1"/>
  <c r="D441" i="13"/>
  <c r="N440" i="13"/>
  <c r="H440" i="13"/>
  <c r="M440" i="13" s="1"/>
  <c r="D440" i="13"/>
  <c r="N439" i="13"/>
  <c r="H439" i="13"/>
  <c r="M439" i="13" s="1"/>
  <c r="D439" i="13"/>
  <c r="N438" i="13"/>
  <c r="H438" i="13"/>
  <c r="M438" i="13" s="1"/>
  <c r="D438" i="13"/>
  <c r="N437" i="13"/>
  <c r="H437" i="13"/>
  <c r="M437" i="13" s="1"/>
  <c r="D437" i="13"/>
  <c r="N436" i="13"/>
  <c r="H436" i="13"/>
  <c r="M436" i="13" s="1"/>
  <c r="D436" i="13"/>
  <c r="N435" i="13"/>
  <c r="H435" i="13"/>
  <c r="M435" i="13" s="1"/>
  <c r="D435" i="13"/>
  <c r="N434" i="13"/>
  <c r="H434" i="13"/>
  <c r="M434" i="13" s="1"/>
  <c r="D434" i="13"/>
  <c r="N433" i="13"/>
  <c r="H433" i="13"/>
  <c r="M433" i="13" s="1"/>
  <c r="D433" i="13"/>
  <c r="N432" i="13"/>
  <c r="H432" i="13"/>
  <c r="M432" i="13" s="1"/>
  <c r="D432" i="13"/>
  <c r="N431" i="13"/>
  <c r="H431" i="13"/>
  <c r="M431" i="13" s="1"/>
  <c r="D431" i="13"/>
  <c r="N430" i="13"/>
  <c r="H430" i="13"/>
  <c r="M430" i="13" s="1"/>
  <c r="D430" i="13"/>
  <c r="N429" i="13"/>
  <c r="H429" i="13"/>
  <c r="M429" i="13" s="1"/>
  <c r="D429" i="13"/>
  <c r="N428" i="13"/>
  <c r="H428" i="13"/>
  <c r="M428" i="13" s="1"/>
  <c r="D428" i="13"/>
  <c r="N427" i="13"/>
  <c r="H427" i="13"/>
  <c r="M427" i="13" s="1"/>
  <c r="D427" i="13"/>
  <c r="N426" i="13"/>
  <c r="H426" i="13"/>
  <c r="M426" i="13" s="1"/>
  <c r="D426" i="13"/>
  <c r="N425" i="13"/>
  <c r="H425" i="13"/>
  <c r="M425" i="13" s="1"/>
  <c r="D425" i="13"/>
  <c r="N424" i="13"/>
  <c r="H424" i="13"/>
  <c r="M424" i="13" s="1"/>
  <c r="D424" i="13"/>
  <c r="N423" i="13"/>
  <c r="H423" i="13"/>
  <c r="M423" i="13" s="1"/>
  <c r="D423" i="13"/>
  <c r="N422" i="13"/>
  <c r="H422" i="13"/>
  <c r="M422" i="13" s="1"/>
  <c r="D422" i="13"/>
  <c r="N421" i="13"/>
  <c r="H421" i="13"/>
  <c r="M421" i="13" s="1"/>
  <c r="D421" i="13"/>
  <c r="N420" i="13"/>
  <c r="H420" i="13"/>
  <c r="M420" i="13" s="1"/>
  <c r="D420" i="13"/>
  <c r="N419" i="13"/>
  <c r="H419" i="13"/>
  <c r="M419" i="13" s="1"/>
  <c r="D419" i="13"/>
  <c r="N418" i="13"/>
  <c r="H418" i="13"/>
  <c r="M418" i="13" s="1"/>
  <c r="D418" i="13"/>
  <c r="N417" i="13"/>
  <c r="H417" i="13"/>
  <c r="M417" i="13" s="1"/>
  <c r="D417" i="13"/>
  <c r="N416" i="13"/>
  <c r="H416" i="13"/>
  <c r="M416" i="13" s="1"/>
  <c r="D416" i="13"/>
  <c r="N415" i="13"/>
  <c r="H415" i="13"/>
  <c r="M415" i="13" s="1"/>
  <c r="D415" i="13"/>
  <c r="N414" i="13"/>
  <c r="H414" i="13"/>
  <c r="M414" i="13" s="1"/>
  <c r="D414" i="13"/>
  <c r="N413" i="13"/>
  <c r="H413" i="13"/>
  <c r="M413" i="13" s="1"/>
  <c r="D413" i="13"/>
  <c r="N412" i="13"/>
  <c r="H412" i="13"/>
  <c r="M412" i="13" s="1"/>
  <c r="D412" i="13"/>
  <c r="N411" i="13"/>
  <c r="H411" i="13"/>
  <c r="M411" i="13" s="1"/>
  <c r="D411" i="13"/>
  <c r="N410" i="13"/>
  <c r="H410" i="13"/>
  <c r="M410" i="13" s="1"/>
  <c r="D410" i="13"/>
  <c r="N409" i="13"/>
  <c r="H409" i="13"/>
  <c r="M409" i="13" s="1"/>
  <c r="D409" i="13"/>
  <c r="N408" i="13"/>
  <c r="H408" i="13"/>
  <c r="M408" i="13" s="1"/>
  <c r="D408" i="13"/>
  <c r="N407" i="13"/>
  <c r="H407" i="13"/>
  <c r="M407" i="13" s="1"/>
  <c r="D407" i="13"/>
  <c r="N406" i="13"/>
  <c r="H406" i="13"/>
  <c r="M406" i="13" s="1"/>
  <c r="D406" i="13"/>
  <c r="N405" i="13"/>
  <c r="H405" i="13"/>
  <c r="M405" i="13" s="1"/>
  <c r="D405" i="13"/>
  <c r="N404" i="13"/>
  <c r="H404" i="13"/>
  <c r="M404" i="13" s="1"/>
  <c r="D404" i="13"/>
  <c r="N403" i="13"/>
  <c r="H403" i="13"/>
  <c r="M403" i="13" s="1"/>
  <c r="D403" i="13"/>
  <c r="N402" i="13"/>
  <c r="H402" i="13"/>
  <c r="M402" i="13" s="1"/>
  <c r="D402" i="13"/>
  <c r="N401" i="13"/>
  <c r="H401" i="13"/>
  <c r="M401" i="13" s="1"/>
  <c r="D401" i="13"/>
  <c r="N400" i="13"/>
  <c r="H400" i="13"/>
  <c r="M400" i="13" s="1"/>
  <c r="D400" i="13"/>
  <c r="N399" i="13"/>
  <c r="H399" i="13"/>
  <c r="M399" i="13" s="1"/>
  <c r="D399" i="13"/>
  <c r="N398" i="13"/>
  <c r="H398" i="13"/>
  <c r="M398" i="13" s="1"/>
  <c r="D398" i="13"/>
  <c r="N397" i="13"/>
  <c r="H397" i="13"/>
  <c r="M397" i="13" s="1"/>
  <c r="D397" i="13"/>
  <c r="N396" i="13"/>
  <c r="H396" i="13"/>
  <c r="M396" i="13" s="1"/>
  <c r="D396" i="13"/>
  <c r="N395" i="13"/>
  <c r="H395" i="13"/>
  <c r="M395" i="13" s="1"/>
  <c r="D395" i="13"/>
  <c r="N394" i="13"/>
  <c r="H394" i="13"/>
  <c r="M394" i="13" s="1"/>
  <c r="D394" i="13"/>
  <c r="N393" i="13"/>
  <c r="H393" i="13"/>
  <c r="M393" i="13" s="1"/>
  <c r="D393" i="13"/>
  <c r="N392" i="13"/>
  <c r="H392" i="13"/>
  <c r="M392" i="13" s="1"/>
  <c r="D392" i="13"/>
  <c r="N391" i="13"/>
  <c r="H391" i="13"/>
  <c r="M391" i="13" s="1"/>
  <c r="D391" i="13"/>
  <c r="N390" i="13"/>
  <c r="H390" i="13"/>
  <c r="M390" i="13" s="1"/>
  <c r="D390" i="13"/>
  <c r="N389" i="13"/>
  <c r="H389" i="13"/>
  <c r="M389" i="13" s="1"/>
  <c r="D389" i="13"/>
  <c r="N388" i="13"/>
  <c r="H388" i="13"/>
  <c r="M388" i="13" s="1"/>
  <c r="D388" i="13"/>
  <c r="N387" i="13"/>
  <c r="H387" i="13"/>
  <c r="M387" i="13" s="1"/>
  <c r="D387" i="13"/>
  <c r="N386" i="13"/>
  <c r="H386" i="13"/>
  <c r="M386" i="13" s="1"/>
  <c r="D386" i="13"/>
  <c r="N385" i="13"/>
  <c r="H385" i="13"/>
  <c r="M385" i="13" s="1"/>
  <c r="D385" i="13"/>
  <c r="N384" i="13"/>
  <c r="H384" i="13"/>
  <c r="M384" i="13" s="1"/>
  <c r="D384" i="13"/>
  <c r="N383" i="13"/>
  <c r="H383" i="13"/>
  <c r="M383" i="13" s="1"/>
  <c r="D383" i="13"/>
  <c r="N382" i="13"/>
  <c r="H382" i="13"/>
  <c r="M382" i="13" s="1"/>
  <c r="D382" i="13"/>
  <c r="N381" i="13"/>
  <c r="H381" i="13"/>
  <c r="M381" i="13" s="1"/>
  <c r="D381" i="13"/>
  <c r="N380" i="13"/>
  <c r="H380" i="13"/>
  <c r="M380" i="13" s="1"/>
  <c r="D380" i="13"/>
  <c r="N379" i="13"/>
  <c r="H379" i="13"/>
  <c r="M379" i="13" s="1"/>
  <c r="D379" i="13"/>
  <c r="N378" i="13"/>
  <c r="H378" i="13"/>
  <c r="M378" i="13" s="1"/>
  <c r="D378" i="13"/>
  <c r="N377" i="13"/>
  <c r="H377" i="13"/>
  <c r="M377" i="13" s="1"/>
  <c r="D377" i="13"/>
  <c r="N376" i="13"/>
  <c r="H376" i="13"/>
  <c r="M376" i="13" s="1"/>
  <c r="D376" i="13"/>
  <c r="N375" i="13"/>
  <c r="H375" i="13"/>
  <c r="M375" i="13" s="1"/>
  <c r="D375" i="13"/>
  <c r="N374" i="13"/>
  <c r="H374" i="13"/>
  <c r="M374" i="13" s="1"/>
  <c r="D374" i="13"/>
  <c r="N373" i="13"/>
  <c r="H373" i="13"/>
  <c r="M373" i="13" s="1"/>
  <c r="D373" i="13"/>
  <c r="N372" i="13"/>
  <c r="H372" i="13"/>
  <c r="M372" i="13" s="1"/>
  <c r="D372" i="13"/>
  <c r="N371" i="13"/>
  <c r="H371" i="13"/>
  <c r="M371" i="13" s="1"/>
  <c r="D371" i="13"/>
  <c r="N370" i="13"/>
  <c r="H370" i="13"/>
  <c r="M370" i="13" s="1"/>
  <c r="D370" i="13"/>
  <c r="N369" i="13"/>
  <c r="H369" i="13"/>
  <c r="M369" i="13" s="1"/>
  <c r="D369" i="13"/>
  <c r="N368" i="13"/>
  <c r="H368" i="13"/>
  <c r="M368" i="13" s="1"/>
  <c r="D368" i="13"/>
  <c r="N367" i="13"/>
  <c r="H367" i="13"/>
  <c r="M367" i="13" s="1"/>
  <c r="D367" i="13"/>
  <c r="N366" i="13"/>
  <c r="H366" i="13"/>
  <c r="M366" i="13" s="1"/>
  <c r="D366" i="13"/>
  <c r="N365" i="13"/>
  <c r="H365" i="13"/>
  <c r="M365" i="13" s="1"/>
  <c r="D365" i="13"/>
  <c r="N364" i="13"/>
  <c r="H364" i="13"/>
  <c r="M364" i="13" s="1"/>
  <c r="D364" i="13"/>
  <c r="N363" i="13"/>
  <c r="H363" i="13"/>
  <c r="M363" i="13" s="1"/>
  <c r="D363" i="13"/>
  <c r="N362" i="13"/>
  <c r="H362" i="13"/>
  <c r="M362" i="13" s="1"/>
  <c r="D362" i="13"/>
  <c r="N361" i="13"/>
  <c r="H361" i="13"/>
  <c r="M361" i="13" s="1"/>
  <c r="D361" i="13"/>
  <c r="N360" i="13"/>
  <c r="H360" i="13"/>
  <c r="M360" i="13" s="1"/>
  <c r="D360" i="13"/>
  <c r="N359" i="13"/>
  <c r="H359" i="13"/>
  <c r="M359" i="13" s="1"/>
  <c r="D359" i="13"/>
  <c r="N358" i="13"/>
  <c r="H358" i="13"/>
  <c r="M358" i="13" s="1"/>
  <c r="D358" i="13"/>
  <c r="N357" i="13"/>
  <c r="H357" i="13"/>
  <c r="M357" i="13" s="1"/>
  <c r="D357" i="13"/>
  <c r="N356" i="13"/>
  <c r="H356" i="13"/>
  <c r="M356" i="13" s="1"/>
  <c r="D356" i="13"/>
  <c r="N355" i="13"/>
  <c r="H355" i="13"/>
  <c r="M355" i="13" s="1"/>
  <c r="D355" i="13"/>
  <c r="N354" i="13"/>
  <c r="H354" i="13"/>
  <c r="M354" i="13" s="1"/>
  <c r="D354" i="13"/>
  <c r="N353" i="13"/>
  <c r="H353" i="13"/>
  <c r="M353" i="13" s="1"/>
  <c r="D353" i="13"/>
  <c r="N352" i="13"/>
  <c r="H352" i="13"/>
  <c r="M352" i="13" s="1"/>
  <c r="D352" i="13"/>
  <c r="N351" i="13"/>
  <c r="H351" i="13"/>
  <c r="M351" i="13" s="1"/>
  <c r="D351" i="13"/>
  <c r="N350" i="13"/>
  <c r="H350" i="13"/>
  <c r="M350" i="13" s="1"/>
  <c r="D350" i="13"/>
  <c r="N349" i="13"/>
  <c r="H349" i="13"/>
  <c r="M349" i="13" s="1"/>
  <c r="D349" i="13"/>
  <c r="N348" i="13"/>
  <c r="H348" i="13"/>
  <c r="M348" i="13" s="1"/>
  <c r="D348" i="13"/>
  <c r="N347" i="13"/>
  <c r="H347" i="13"/>
  <c r="M347" i="13" s="1"/>
  <c r="D347" i="13"/>
  <c r="N346" i="13"/>
  <c r="H346" i="13"/>
  <c r="M346" i="13" s="1"/>
  <c r="D346" i="13"/>
  <c r="N345" i="13"/>
  <c r="H345" i="13"/>
  <c r="M345" i="13" s="1"/>
  <c r="D345" i="13"/>
  <c r="N344" i="13"/>
  <c r="H344" i="13"/>
  <c r="M344" i="13" s="1"/>
  <c r="D344" i="13"/>
  <c r="N343" i="13"/>
  <c r="H343" i="13"/>
  <c r="M343" i="13" s="1"/>
  <c r="D343" i="13"/>
  <c r="N342" i="13"/>
  <c r="H342" i="13"/>
  <c r="M342" i="13" s="1"/>
  <c r="D342" i="13"/>
  <c r="N341" i="13"/>
  <c r="H341" i="13"/>
  <c r="M341" i="13" s="1"/>
  <c r="D341" i="13"/>
  <c r="N340" i="13"/>
  <c r="H340" i="13"/>
  <c r="M340" i="13" s="1"/>
  <c r="D340" i="13"/>
  <c r="N339" i="13"/>
  <c r="H339" i="13"/>
  <c r="M339" i="13" s="1"/>
  <c r="D339" i="13"/>
  <c r="N338" i="13"/>
  <c r="H338" i="13"/>
  <c r="M338" i="13" s="1"/>
  <c r="D338" i="13"/>
  <c r="N337" i="13"/>
  <c r="H337" i="13"/>
  <c r="M337" i="13" s="1"/>
  <c r="D337" i="13"/>
  <c r="N336" i="13"/>
  <c r="H336" i="13"/>
  <c r="M336" i="13" s="1"/>
  <c r="D336" i="13"/>
  <c r="N335" i="13"/>
  <c r="H335" i="13"/>
  <c r="M335" i="13" s="1"/>
  <c r="D335" i="13"/>
  <c r="N334" i="13"/>
  <c r="H334" i="13"/>
  <c r="M334" i="13" s="1"/>
  <c r="D334" i="13"/>
  <c r="N333" i="13"/>
  <c r="H333" i="13"/>
  <c r="M333" i="13" s="1"/>
  <c r="D333" i="13"/>
  <c r="N332" i="13"/>
  <c r="H332" i="13"/>
  <c r="M332" i="13" s="1"/>
  <c r="D332" i="13"/>
  <c r="N331" i="13"/>
  <c r="H331" i="13"/>
  <c r="M331" i="13" s="1"/>
  <c r="D331" i="13"/>
  <c r="N330" i="13"/>
  <c r="H330" i="13"/>
  <c r="M330" i="13" s="1"/>
  <c r="D330" i="13"/>
  <c r="N329" i="13"/>
  <c r="H329" i="13"/>
  <c r="M329" i="13" s="1"/>
  <c r="D329" i="13"/>
  <c r="N328" i="13"/>
  <c r="H328" i="13"/>
  <c r="M328" i="13" s="1"/>
  <c r="D328" i="13"/>
  <c r="N327" i="13"/>
  <c r="H327" i="13"/>
  <c r="M327" i="13" s="1"/>
  <c r="D327" i="13"/>
  <c r="N326" i="13"/>
  <c r="H326" i="13"/>
  <c r="M326" i="13" s="1"/>
  <c r="D326" i="13"/>
  <c r="N325" i="13"/>
  <c r="H325" i="13"/>
  <c r="M325" i="13" s="1"/>
  <c r="D325" i="13"/>
  <c r="N324" i="13"/>
  <c r="H324" i="13"/>
  <c r="M324" i="13" s="1"/>
  <c r="D324" i="13"/>
  <c r="N323" i="13"/>
  <c r="H323" i="13"/>
  <c r="M323" i="13" s="1"/>
  <c r="D323" i="13"/>
  <c r="N322" i="13"/>
  <c r="H322" i="13"/>
  <c r="M322" i="13" s="1"/>
  <c r="D322" i="13"/>
  <c r="N321" i="13"/>
  <c r="H321" i="13"/>
  <c r="M321" i="13" s="1"/>
  <c r="D321" i="13"/>
  <c r="N320" i="13"/>
  <c r="H320" i="13"/>
  <c r="M320" i="13" s="1"/>
  <c r="D320" i="13"/>
  <c r="N319" i="13"/>
  <c r="H319" i="13"/>
  <c r="M319" i="13" s="1"/>
  <c r="D319" i="13"/>
  <c r="N318" i="13"/>
  <c r="H318" i="13"/>
  <c r="M318" i="13" s="1"/>
  <c r="D318" i="13"/>
  <c r="N317" i="13"/>
  <c r="H317" i="13"/>
  <c r="M317" i="13" s="1"/>
  <c r="D317" i="13"/>
  <c r="N316" i="13"/>
  <c r="H316" i="13"/>
  <c r="M316" i="13" s="1"/>
  <c r="D316" i="13"/>
  <c r="N315" i="13"/>
  <c r="H315" i="13"/>
  <c r="M315" i="13" s="1"/>
  <c r="D315" i="13"/>
  <c r="N314" i="13"/>
  <c r="H314" i="13"/>
  <c r="M314" i="13" s="1"/>
  <c r="D314" i="13"/>
  <c r="N313" i="13"/>
  <c r="H313" i="13"/>
  <c r="M313" i="13" s="1"/>
  <c r="D313" i="13"/>
  <c r="N312" i="13"/>
  <c r="H312" i="13"/>
  <c r="M312" i="13" s="1"/>
  <c r="D312" i="13"/>
  <c r="N311" i="13"/>
  <c r="H311" i="13"/>
  <c r="M311" i="13" s="1"/>
  <c r="D311" i="13"/>
  <c r="N310" i="13"/>
  <c r="H310" i="13"/>
  <c r="M310" i="13" s="1"/>
  <c r="D310" i="13"/>
  <c r="N309" i="13"/>
  <c r="H309" i="13"/>
  <c r="M309" i="13" s="1"/>
  <c r="D309" i="13"/>
  <c r="N308" i="13"/>
  <c r="H308" i="13"/>
  <c r="M308" i="13" s="1"/>
  <c r="D308" i="13"/>
  <c r="N307" i="13"/>
  <c r="H307" i="13"/>
  <c r="M307" i="13" s="1"/>
  <c r="D307" i="13"/>
  <c r="N306" i="13"/>
  <c r="H306" i="13"/>
  <c r="M306" i="13" s="1"/>
  <c r="D306" i="13"/>
  <c r="N305" i="13"/>
  <c r="H305" i="13"/>
  <c r="M305" i="13" s="1"/>
  <c r="D305" i="13"/>
  <c r="N304" i="13"/>
  <c r="H304" i="13"/>
  <c r="M304" i="13" s="1"/>
  <c r="D304" i="13"/>
  <c r="N303" i="13"/>
  <c r="H303" i="13"/>
  <c r="M303" i="13" s="1"/>
  <c r="D303" i="13"/>
  <c r="N302" i="13"/>
  <c r="H302" i="13"/>
  <c r="M302" i="13" s="1"/>
  <c r="D302" i="13"/>
  <c r="N301" i="13"/>
  <c r="H301" i="13"/>
  <c r="M301" i="13" s="1"/>
  <c r="D301" i="13"/>
  <c r="N300" i="13"/>
  <c r="H300" i="13"/>
  <c r="M300" i="13" s="1"/>
  <c r="D300" i="13"/>
  <c r="N299" i="13"/>
  <c r="H299" i="13"/>
  <c r="M299" i="13" s="1"/>
  <c r="D299" i="13"/>
  <c r="N298" i="13"/>
  <c r="H298" i="13"/>
  <c r="M298" i="13" s="1"/>
  <c r="D298" i="13"/>
  <c r="N297" i="13"/>
  <c r="H297" i="13"/>
  <c r="M297" i="13" s="1"/>
  <c r="D297" i="13"/>
  <c r="N296" i="13"/>
  <c r="H296" i="13"/>
  <c r="M296" i="13" s="1"/>
  <c r="D296" i="13"/>
  <c r="N295" i="13"/>
  <c r="H295" i="13"/>
  <c r="M295" i="13" s="1"/>
  <c r="D295" i="13"/>
  <c r="N294" i="13"/>
  <c r="H294" i="13"/>
  <c r="M294" i="13" s="1"/>
  <c r="D294" i="13"/>
  <c r="N293" i="13"/>
  <c r="H293" i="13"/>
  <c r="M293" i="13" s="1"/>
  <c r="D293" i="13"/>
  <c r="N292" i="13"/>
  <c r="H292" i="13"/>
  <c r="M292" i="13" s="1"/>
  <c r="D292" i="13"/>
  <c r="N291" i="13"/>
  <c r="H291" i="13"/>
  <c r="M291" i="13" s="1"/>
  <c r="D291" i="13"/>
  <c r="N290" i="13"/>
  <c r="H290" i="13"/>
  <c r="M290" i="13" s="1"/>
  <c r="D290" i="13"/>
  <c r="N289" i="13"/>
  <c r="H289" i="13"/>
  <c r="M289" i="13" s="1"/>
  <c r="D289" i="13"/>
  <c r="N288" i="13"/>
  <c r="H288" i="13"/>
  <c r="M288" i="13" s="1"/>
  <c r="D288" i="13"/>
  <c r="N287" i="13"/>
  <c r="H287" i="13"/>
  <c r="M287" i="13" s="1"/>
  <c r="D287" i="13"/>
  <c r="N286" i="13"/>
  <c r="H286" i="13"/>
  <c r="M286" i="13" s="1"/>
  <c r="D286" i="13"/>
  <c r="N285" i="13"/>
  <c r="H285" i="13"/>
  <c r="M285" i="13" s="1"/>
  <c r="D285" i="13"/>
  <c r="N284" i="13"/>
  <c r="H284" i="13"/>
  <c r="M284" i="13" s="1"/>
  <c r="D284" i="13"/>
  <c r="N283" i="13"/>
  <c r="H283" i="13"/>
  <c r="M283" i="13" s="1"/>
  <c r="D283" i="13"/>
  <c r="N282" i="13"/>
  <c r="H282" i="13"/>
  <c r="M282" i="13" s="1"/>
  <c r="D282" i="13"/>
  <c r="N281" i="13"/>
  <c r="H281" i="13"/>
  <c r="M281" i="13" s="1"/>
  <c r="D281" i="13"/>
  <c r="N280" i="13"/>
  <c r="H280" i="13"/>
  <c r="M280" i="13" s="1"/>
  <c r="D280" i="13"/>
  <c r="N279" i="13"/>
  <c r="H279" i="13"/>
  <c r="M279" i="13" s="1"/>
  <c r="D279" i="13"/>
  <c r="N278" i="13"/>
  <c r="H278" i="13"/>
  <c r="M278" i="13" s="1"/>
  <c r="D278" i="13"/>
  <c r="N277" i="13"/>
  <c r="H277" i="13"/>
  <c r="M277" i="13" s="1"/>
  <c r="D277" i="13"/>
  <c r="N276" i="13"/>
  <c r="H276" i="13"/>
  <c r="M276" i="13" s="1"/>
  <c r="D276" i="13"/>
  <c r="N275" i="13"/>
  <c r="H275" i="13"/>
  <c r="M275" i="13" s="1"/>
  <c r="D275" i="13"/>
  <c r="N274" i="13"/>
  <c r="H274" i="13"/>
  <c r="M274" i="13" s="1"/>
  <c r="D274" i="13"/>
  <c r="N273" i="13"/>
  <c r="H273" i="13"/>
  <c r="M273" i="13" s="1"/>
  <c r="D273" i="13"/>
  <c r="N272" i="13"/>
  <c r="H272" i="13"/>
  <c r="M272" i="13" s="1"/>
  <c r="D272" i="13"/>
  <c r="N271" i="13"/>
  <c r="H271" i="13"/>
  <c r="M271" i="13" s="1"/>
  <c r="D271" i="13"/>
  <c r="N270" i="13"/>
  <c r="H270" i="13"/>
  <c r="M270" i="13" s="1"/>
  <c r="D270" i="13"/>
  <c r="N269" i="13"/>
  <c r="H269" i="13"/>
  <c r="M269" i="13" s="1"/>
  <c r="D269" i="13"/>
  <c r="N268" i="13"/>
  <c r="H268" i="13"/>
  <c r="M268" i="13" s="1"/>
  <c r="D268" i="13"/>
  <c r="N267" i="13"/>
  <c r="H267" i="13"/>
  <c r="M267" i="13" s="1"/>
  <c r="D267" i="13"/>
  <c r="N266" i="13"/>
  <c r="H266" i="13"/>
  <c r="M266" i="13" s="1"/>
  <c r="D266" i="13"/>
  <c r="N265" i="13"/>
  <c r="H265" i="13"/>
  <c r="M265" i="13" s="1"/>
  <c r="D265" i="13"/>
  <c r="N264" i="13"/>
  <c r="H264" i="13"/>
  <c r="M264" i="13" s="1"/>
  <c r="D264" i="13"/>
  <c r="N263" i="13"/>
  <c r="H263" i="13"/>
  <c r="M263" i="13" s="1"/>
  <c r="D263" i="13"/>
  <c r="N262" i="13"/>
  <c r="H262" i="13"/>
  <c r="M262" i="13" s="1"/>
  <c r="D262" i="13"/>
  <c r="N261" i="13"/>
  <c r="H261" i="13"/>
  <c r="M261" i="13" s="1"/>
  <c r="D261" i="13"/>
  <c r="N260" i="13"/>
  <c r="H260" i="13"/>
  <c r="M260" i="13" s="1"/>
  <c r="D260" i="13"/>
  <c r="N259" i="13"/>
  <c r="H259" i="13"/>
  <c r="M259" i="13" s="1"/>
  <c r="D259" i="13"/>
  <c r="N258" i="13"/>
  <c r="H258" i="13"/>
  <c r="M258" i="13" s="1"/>
  <c r="D258" i="13"/>
  <c r="N257" i="13"/>
  <c r="H257" i="13"/>
  <c r="M257" i="13" s="1"/>
  <c r="D257" i="13"/>
  <c r="N256" i="13"/>
  <c r="H256" i="13"/>
  <c r="M256" i="13" s="1"/>
  <c r="D256" i="13"/>
  <c r="N255" i="13"/>
  <c r="H255" i="13"/>
  <c r="M255" i="13" s="1"/>
  <c r="D255" i="13"/>
  <c r="N254" i="13"/>
  <c r="H254" i="13"/>
  <c r="M254" i="13" s="1"/>
  <c r="D254" i="13"/>
  <c r="N253" i="13"/>
  <c r="H253" i="13"/>
  <c r="M253" i="13" s="1"/>
  <c r="D253" i="13"/>
  <c r="N252" i="13"/>
  <c r="H252" i="13"/>
  <c r="M252" i="13" s="1"/>
  <c r="D252" i="13"/>
  <c r="N251" i="13"/>
  <c r="H251" i="13"/>
  <c r="M251" i="13" s="1"/>
  <c r="D251" i="13"/>
  <c r="N250" i="13"/>
  <c r="H250" i="13"/>
  <c r="M250" i="13" s="1"/>
  <c r="D250" i="13"/>
  <c r="N249" i="13"/>
  <c r="H249" i="13"/>
  <c r="M249" i="13" s="1"/>
  <c r="D249" i="13"/>
  <c r="N248" i="13"/>
  <c r="H248" i="13"/>
  <c r="M248" i="13" s="1"/>
  <c r="D248" i="13"/>
  <c r="N247" i="13"/>
  <c r="H247" i="13"/>
  <c r="M247" i="13" s="1"/>
  <c r="D247" i="13"/>
  <c r="N246" i="13"/>
  <c r="H246" i="13"/>
  <c r="M246" i="13" s="1"/>
  <c r="D246" i="13"/>
  <c r="N245" i="13"/>
  <c r="H245" i="13"/>
  <c r="M245" i="13"/>
  <c r="D245" i="13"/>
  <c r="N244" i="13"/>
  <c r="H244" i="13"/>
  <c r="M244" i="13"/>
  <c r="D244" i="13"/>
  <c r="N243" i="13"/>
  <c r="H243" i="13"/>
  <c r="M243" i="13"/>
  <c r="D243" i="13"/>
  <c r="N242" i="13"/>
  <c r="H242" i="13"/>
  <c r="M242" i="13"/>
  <c r="D242" i="13"/>
  <c r="N241" i="13"/>
  <c r="H241" i="13"/>
  <c r="M241" i="13"/>
  <c r="D241" i="13"/>
  <c r="N240" i="13"/>
  <c r="H240" i="13"/>
  <c r="M240" i="13"/>
  <c r="D240" i="13"/>
  <c r="N239" i="13"/>
  <c r="H239" i="13"/>
  <c r="M239" i="13"/>
  <c r="D239" i="13"/>
  <c r="N238" i="13"/>
  <c r="H238" i="13"/>
  <c r="M238" i="13"/>
  <c r="D238" i="13"/>
  <c r="N237" i="13"/>
  <c r="H237" i="13"/>
  <c r="M237" i="13"/>
  <c r="D237" i="13"/>
  <c r="N236" i="13"/>
  <c r="H236" i="13"/>
  <c r="M236" i="13"/>
  <c r="D236" i="13"/>
  <c r="N235" i="13"/>
  <c r="H235" i="13"/>
  <c r="M235" i="13"/>
  <c r="D235" i="13"/>
  <c r="N234" i="13"/>
  <c r="H234" i="13"/>
  <c r="M234" i="13"/>
  <c r="D234" i="13"/>
  <c r="N233" i="13"/>
  <c r="H233" i="13"/>
  <c r="M233" i="13"/>
  <c r="D233" i="13"/>
  <c r="N232" i="13"/>
  <c r="H232" i="13"/>
  <c r="M232" i="13"/>
  <c r="D232" i="13"/>
  <c r="N231" i="13"/>
  <c r="H231" i="13"/>
  <c r="M231" i="13"/>
  <c r="D231" i="13"/>
  <c r="N230" i="13"/>
  <c r="H230" i="13"/>
  <c r="M230" i="13"/>
  <c r="D230" i="13"/>
  <c r="N229" i="13"/>
  <c r="H229" i="13"/>
  <c r="M229" i="13"/>
  <c r="D229" i="13"/>
  <c r="N228" i="13"/>
  <c r="H228" i="13"/>
  <c r="M228" i="13"/>
  <c r="D228" i="13"/>
  <c r="N227" i="13"/>
  <c r="H227" i="13"/>
  <c r="M227" i="13"/>
  <c r="D227" i="13"/>
  <c r="N226" i="13"/>
  <c r="H226" i="13"/>
  <c r="M226" i="13"/>
  <c r="D226" i="13"/>
  <c r="N225" i="13"/>
  <c r="H225" i="13"/>
  <c r="M225" i="13"/>
  <c r="D225" i="13"/>
  <c r="N224" i="13"/>
  <c r="H224" i="13"/>
  <c r="M224" i="13"/>
  <c r="D224" i="13"/>
  <c r="N223" i="13"/>
  <c r="H223" i="13"/>
  <c r="M223" i="13"/>
  <c r="D223" i="13"/>
  <c r="N222" i="13"/>
  <c r="H222" i="13"/>
  <c r="M222" i="13"/>
  <c r="D222" i="13"/>
  <c r="N221" i="13"/>
  <c r="H221" i="13"/>
  <c r="M221" i="13"/>
  <c r="D221" i="13"/>
  <c r="N220" i="13"/>
  <c r="H220" i="13"/>
  <c r="M220" i="13"/>
  <c r="D220" i="13"/>
  <c r="N219" i="13"/>
  <c r="H219" i="13"/>
  <c r="M219" i="13"/>
  <c r="D219" i="13"/>
  <c r="N218" i="13"/>
  <c r="H218" i="13"/>
  <c r="M218" i="13"/>
  <c r="D218" i="13"/>
  <c r="N217" i="13"/>
  <c r="H217" i="13"/>
  <c r="M217" i="13"/>
  <c r="D217" i="13"/>
  <c r="N216" i="13"/>
  <c r="H216" i="13"/>
  <c r="M216" i="13"/>
  <c r="D216" i="13"/>
  <c r="N215" i="13"/>
  <c r="H215" i="13"/>
  <c r="M215" i="13"/>
  <c r="D215" i="13"/>
  <c r="N214" i="13"/>
  <c r="H214" i="13"/>
  <c r="M214" i="13"/>
  <c r="D214" i="13"/>
  <c r="N213" i="13"/>
  <c r="H213" i="13"/>
  <c r="M213" i="13"/>
  <c r="D213" i="13"/>
  <c r="N212" i="13"/>
  <c r="H212" i="13"/>
  <c r="M212" i="13"/>
  <c r="D212" i="13"/>
  <c r="N211" i="13"/>
  <c r="H211" i="13"/>
  <c r="M211" i="13"/>
  <c r="D211" i="13"/>
  <c r="N210" i="13"/>
  <c r="H210" i="13"/>
  <c r="M210" i="13"/>
  <c r="D210" i="13"/>
  <c r="N209" i="13"/>
  <c r="H209" i="13"/>
  <c r="M209" i="13"/>
  <c r="D209" i="13"/>
  <c r="N208" i="13"/>
  <c r="H208" i="13"/>
  <c r="M208" i="13"/>
  <c r="D208" i="13"/>
  <c r="N207" i="13"/>
  <c r="H207" i="13"/>
  <c r="M207" i="13"/>
  <c r="D207" i="13"/>
  <c r="N206" i="13"/>
  <c r="H206" i="13"/>
  <c r="M206" i="13"/>
  <c r="D206" i="13"/>
  <c r="N205" i="13"/>
  <c r="H205" i="13"/>
  <c r="M205" i="13"/>
  <c r="D205" i="13"/>
  <c r="N204" i="13"/>
  <c r="H204" i="13"/>
  <c r="M204" i="13"/>
  <c r="D204" i="13"/>
  <c r="N203" i="13"/>
  <c r="H203" i="13"/>
  <c r="M203" i="13"/>
  <c r="D203" i="13"/>
  <c r="N202" i="13"/>
  <c r="H202" i="13"/>
  <c r="M202" i="13"/>
  <c r="D202" i="13"/>
  <c r="N201" i="13"/>
  <c r="H201" i="13"/>
  <c r="M201" i="13"/>
  <c r="D201" i="13"/>
  <c r="N200" i="13"/>
  <c r="H200" i="13"/>
  <c r="M200" i="13"/>
  <c r="D200" i="13"/>
  <c r="N199" i="13"/>
  <c r="H199" i="13"/>
  <c r="M199" i="13"/>
  <c r="D199" i="13"/>
  <c r="N198" i="13"/>
  <c r="H198" i="13"/>
  <c r="M198" i="13"/>
  <c r="D198" i="13"/>
  <c r="N197" i="13"/>
  <c r="H197" i="13"/>
  <c r="M197" i="13"/>
  <c r="D197" i="13"/>
  <c r="N196" i="13"/>
  <c r="H196" i="13"/>
  <c r="M196" i="13"/>
  <c r="D196" i="13"/>
  <c r="N195" i="13"/>
  <c r="H195" i="13"/>
  <c r="M195" i="13"/>
  <c r="D195" i="13"/>
  <c r="N194" i="13"/>
  <c r="H194" i="13"/>
  <c r="M194" i="13"/>
  <c r="D194" i="13"/>
  <c r="N193" i="13"/>
  <c r="H193" i="13"/>
  <c r="M193" i="13"/>
  <c r="D193" i="13"/>
  <c r="N192" i="13"/>
  <c r="H192" i="13"/>
  <c r="M192" i="13"/>
  <c r="D192" i="13"/>
  <c r="N191" i="13"/>
  <c r="H191" i="13"/>
  <c r="M191" i="13"/>
  <c r="D191" i="13"/>
  <c r="N190" i="13"/>
  <c r="H190" i="13"/>
  <c r="M190" i="13"/>
  <c r="D190" i="13"/>
  <c r="N189" i="13"/>
  <c r="H189" i="13"/>
  <c r="M189" i="13"/>
  <c r="D189" i="13"/>
  <c r="N188" i="13"/>
  <c r="H188" i="13"/>
  <c r="M188" i="13"/>
  <c r="D188" i="13"/>
  <c r="N187" i="13"/>
  <c r="H187" i="13"/>
  <c r="M187" i="13"/>
  <c r="D187" i="13"/>
  <c r="N186" i="13"/>
  <c r="H186" i="13"/>
  <c r="M186" i="13"/>
  <c r="D186" i="13"/>
  <c r="N185" i="13"/>
  <c r="H185" i="13"/>
  <c r="M185" i="13"/>
  <c r="D185" i="13"/>
  <c r="N184" i="13"/>
  <c r="H184" i="13"/>
  <c r="M184" i="13"/>
  <c r="D184" i="13"/>
  <c r="N183" i="13"/>
  <c r="H183" i="13"/>
  <c r="M183" i="13"/>
  <c r="D183" i="13"/>
  <c r="N182" i="13"/>
  <c r="H182" i="13"/>
  <c r="M182" i="13"/>
  <c r="D182" i="13"/>
  <c r="N181" i="13"/>
  <c r="H181" i="13"/>
  <c r="M181" i="13"/>
  <c r="D181" i="13"/>
  <c r="N180" i="13"/>
  <c r="H180" i="13"/>
  <c r="M180" i="13"/>
  <c r="D180" i="13"/>
  <c r="N179" i="13"/>
  <c r="H179" i="13"/>
  <c r="M179" i="13"/>
  <c r="D179" i="13"/>
  <c r="N178" i="13"/>
  <c r="H178" i="13"/>
  <c r="M178" i="13"/>
  <c r="D178" i="13"/>
  <c r="N177" i="13"/>
  <c r="H177" i="13"/>
  <c r="M177" i="13"/>
  <c r="D177" i="13"/>
  <c r="N176" i="13"/>
  <c r="H176" i="13"/>
  <c r="M176" i="13"/>
  <c r="D176" i="13"/>
  <c r="N175" i="13"/>
  <c r="H175" i="13"/>
  <c r="M175" i="13"/>
  <c r="D175" i="13"/>
  <c r="N174" i="13"/>
  <c r="H174" i="13"/>
  <c r="M174" i="13"/>
  <c r="D174" i="13"/>
  <c r="N173" i="13"/>
  <c r="H173" i="13"/>
  <c r="M173" i="13"/>
  <c r="D173" i="13"/>
  <c r="N172" i="13"/>
  <c r="H172" i="13"/>
  <c r="M172" i="13"/>
  <c r="D172" i="13"/>
  <c r="N171" i="13"/>
  <c r="H171" i="13"/>
  <c r="M171" i="13"/>
  <c r="D171" i="13"/>
  <c r="N170" i="13"/>
  <c r="H170" i="13"/>
  <c r="M170" i="13"/>
  <c r="D170" i="13"/>
  <c r="N169" i="13"/>
  <c r="H169" i="13"/>
  <c r="M169" i="13"/>
  <c r="D169" i="13"/>
  <c r="N168" i="13"/>
  <c r="H168" i="13"/>
  <c r="M168" i="13"/>
  <c r="D168" i="13"/>
  <c r="N167" i="13"/>
  <c r="H167" i="13"/>
  <c r="M167" i="13"/>
  <c r="D167" i="13"/>
  <c r="N166" i="13"/>
  <c r="H166" i="13"/>
  <c r="M166" i="13"/>
  <c r="D166" i="13"/>
  <c r="N165" i="13"/>
  <c r="H165" i="13"/>
  <c r="M165" i="13"/>
  <c r="D165" i="13"/>
  <c r="N164" i="13"/>
  <c r="H164" i="13"/>
  <c r="M164" i="13"/>
  <c r="D164" i="13"/>
  <c r="N163" i="13"/>
  <c r="H163" i="13"/>
  <c r="M163" i="13"/>
  <c r="D163" i="13"/>
  <c r="N162" i="13"/>
  <c r="H162" i="13"/>
  <c r="M162" i="13"/>
  <c r="D162" i="13"/>
  <c r="N161" i="13"/>
  <c r="H161" i="13"/>
  <c r="M161" i="13"/>
  <c r="D161" i="13"/>
  <c r="N160" i="13"/>
  <c r="H160" i="13"/>
  <c r="M160" i="13"/>
  <c r="D160" i="13"/>
  <c r="N159" i="13"/>
  <c r="H159" i="13"/>
  <c r="M159" i="13"/>
  <c r="D159" i="13"/>
  <c r="N158" i="13"/>
  <c r="H158" i="13"/>
  <c r="M158" i="13"/>
  <c r="D158" i="13"/>
  <c r="N157" i="13"/>
  <c r="H157" i="13"/>
  <c r="M157" i="13"/>
  <c r="D157" i="13"/>
  <c r="N156" i="13"/>
  <c r="H156" i="13"/>
  <c r="M156" i="13"/>
  <c r="D156" i="13"/>
  <c r="N155" i="13"/>
  <c r="H155" i="13"/>
  <c r="M155" i="13"/>
  <c r="D155" i="13"/>
  <c r="N154" i="13"/>
  <c r="H154" i="13"/>
  <c r="M154" i="13"/>
  <c r="D154" i="13"/>
  <c r="N153" i="13"/>
  <c r="H153" i="13"/>
  <c r="M153" i="13"/>
  <c r="D153" i="13"/>
  <c r="N152" i="13"/>
  <c r="H152" i="13"/>
  <c r="M152" i="13"/>
  <c r="D152" i="13"/>
  <c r="N151" i="13"/>
  <c r="H151" i="13"/>
  <c r="M151" i="13"/>
  <c r="D151" i="13"/>
  <c r="G7" i="13"/>
  <c r="M8" i="11"/>
  <c r="G8" i="11"/>
  <c r="L8" i="11"/>
  <c r="H8" i="11"/>
  <c r="D13" i="2"/>
  <c r="D14" i="2"/>
  <c r="H13" i="2"/>
  <c r="J13" i="2" s="1"/>
  <c r="H14" i="2"/>
  <c r="J14" i="2" s="1"/>
  <c r="G10" i="2"/>
  <c r="L13" i="2"/>
  <c r="L14" i="2"/>
  <c r="N14" i="2"/>
  <c r="M14" i="2"/>
  <c r="N13" i="2"/>
  <c r="M13" i="2"/>
  <c r="N500" i="5"/>
  <c r="H500" i="5"/>
  <c r="M500" i="5" s="1"/>
  <c r="D500" i="5"/>
  <c r="N499" i="5"/>
  <c r="H499" i="5"/>
  <c r="M499" i="5" s="1"/>
  <c r="D499" i="5"/>
  <c r="N498" i="5"/>
  <c r="H498" i="5"/>
  <c r="M498" i="5" s="1"/>
  <c r="D498" i="5"/>
  <c r="N497" i="5"/>
  <c r="H497" i="5"/>
  <c r="M497" i="5" s="1"/>
  <c r="D497" i="5"/>
  <c r="N496" i="5"/>
  <c r="H496" i="5"/>
  <c r="M496" i="5" s="1"/>
  <c r="D496" i="5"/>
  <c r="N495" i="5"/>
  <c r="H495" i="5"/>
  <c r="M495" i="5" s="1"/>
  <c r="D495" i="5"/>
  <c r="N494" i="5"/>
  <c r="H494" i="5"/>
  <c r="M494" i="5" s="1"/>
  <c r="D494" i="5"/>
  <c r="N493" i="5"/>
  <c r="H493" i="5"/>
  <c r="M493" i="5" s="1"/>
  <c r="D493" i="5"/>
  <c r="N492" i="5"/>
  <c r="H492" i="5"/>
  <c r="M492" i="5" s="1"/>
  <c r="D492" i="5"/>
  <c r="N491" i="5"/>
  <c r="H491" i="5"/>
  <c r="M491" i="5" s="1"/>
  <c r="D491" i="5"/>
  <c r="N490" i="5"/>
  <c r="H490" i="5"/>
  <c r="M490" i="5" s="1"/>
  <c r="D490" i="5"/>
  <c r="N489" i="5"/>
  <c r="H489" i="5"/>
  <c r="M489" i="5" s="1"/>
  <c r="D489" i="5"/>
  <c r="N488" i="5"/>
  <c r="H488" i="5"/>
  <c r="M488" i="5" s="1"/>
  <c r="D488" i="5"/>
  <c r="N487" i="5"/>
  <c r="H487" i="5"/>
  <c r="M487" i="5" s="1"/>
  <c r="D487" i="5"/>
  <c r="N486" i="5"/>
  <c r="H486" i="5"/>
  <c r="M486" i="5" s="1"/>
  <c r="D486" i="5"/>
  <c r="N485" i="5"/>
  <c r="H485" i="5"/>
  <c r="M485" i="5" s="1"/>
  <c r="D485" i="5"/>
  <c r="N484" i="5"/>
  <c r="H484" i="5"/>
  <c r="M484" i="5" s="1"/>
  <c r="D484" i="5"/>
  <c r="N483" i="5"/>
  <c r="H483" i="5"/>
  <c r="M483" i="5" s="1"/>
  <c r="D483" i="5"/>
  <c r="N482" i="5"/>
  <c r="H482" i="5"/>
  <c r="M482" i="5" s="1"/>
  <c r="D482" i="5"/>
  <c r="N481" i="5"/>
  <c r="H481" i="5"/>
  <c r="M481" i="5" s="1"/>
  <c r="D481" i="5"/>
  <c r="N480" i="5"/>
  <c r="H480" i="5"/>
  <c r="M480" i="5" s="1"/>
  <c r="D480" i="5"/>
  <c r="N479" i="5"/>
  <c r="H479" i="5"/>
  <c r="M479" i="5" s="1"/>
  <c r="D479" i="5"/>
  <c r="N478" i="5"/>
  <c r="H478" i="5"/>
  <c r="M478" i="5" s="1"/>
  <c r="D478" i="5"/>
  <c r="N477" i="5"/>
  <c r="H477" i="5"/>
  <c r="M477" i="5" s="1"/>
  <c r="D477" i="5"/>
  <c r="N476" i="5"/>
  <c r="H476" i="5"/>
  <c r="M476" i="5" s="1"/>
  <c r="D476" i="5"/>
  <c r="N475" i="5"/>
  <c r="H475" i="5"/>
  <c r="M475" i="5" s="1"/>
  <c r="D475" i="5"/>
  <c r="N474" i="5"/>
  <c r="H474" i="5"/>
  <c r="M474" i="5" s="1"/>
  <c r="D474" i="5"/>
  <c r="N473" i="5"/>
  <c r="H473" i="5"/>
  <c r="M473" i="5" s="1"/>
  <c r="D473" i="5"/>
  <c r="N472" i="5"/>
  <c r="H472" i="5"/>
  <c r="M472" i="5" s="1"/>
  <c r="D472" i="5"/>
  <c r="N471" i="5"/>
  <c r="H471" i="5"/>
  <c r="M471" i="5" s="1"/>
  <c r="D471" i="5"/>
  <c r="N470" i="5"/>
  <c r="H470" i="5"/>
  <c r="M470" i="5" s="1"/>
  <c r="D470" i="5"/>
  <c r="N469" i="5"/>
  <c r="H469" i="5"/>
  <c r="M469" i="5" s="1"/>
  <c r="D469" i="5"/>
  <c r="N468" i="5"/>
  <c r="H468" i="5"/>
  <c r="M468" i="5" s="1"/>
  <c r="D468" i="5"/>
  <c r="N467" i="5"/>
  <c r="H467" i="5"/>
  <c r="M467" i="5" s="1"/>
  <c r="D467" i="5"/>
  <c r="N466" i="5"/>
  <c r="H466" i="5"/>
  <c r="M466" i="5" s="1"/>
  <c r="D466" i="5"/>
  <c r="N465" i="5"/>
  <c r="H465" i="5"/>
  <c r="M465" i="5" s="1"/>
  <c r="D465" i="5"/>
  <c r="N464" i="5"/>
  <c r="H464" i="5"/>
  <c r="M464" i="5" s="1"/>
  <c r="D464" i="5"/>
  <c r="N463" i="5"/>
  <c r="H463" i="5"/>
  <c r="M463" i="5" s="1"/>
  <c r="D463" i="5"/>
  <c r="N462" i="5"/>
  <c r="H462" i="5"/>
  <c r="M462" i="5" s="1"/>
  <c r="D462" i="5"/>
  <c r="N461" i="5"/>
  <c r="H461" i="5"/>
  <c r="M461" i="5" s="1"/>
  <c r="D461" i="5"/>
  <c r="N460" i="5"/>
  <c r="H460" i="5"/>
  <c r="M460" i="5" s="1"/>
  <c r="D460" i="5"/>
  <c r="N459" i="5"/>
  <c r="H459" i="5"/>
  <c r="M459" i="5" s="1"/>
  <c r="D459" i="5"/>
  <c r="N458" i="5"/>
  <c r="H458" i="5"/>
  <c r="M458" i="5" s="1"/>
  <c r="D458" i="5"/>
  <c r="N457" i="5"/>
  <c r="H457" i="5"/>
  <c r="M457" i="5" s="1"/>
  <c r="D457" i="5"/>
  <c r="N456" i="5"/>
  <c r="H456" i="5"/>
  <c r="M456" i="5" s="1"/>
  <c r="D456" i="5"/>
  <c r="N455" i="5"/>
  <c r="H455" i="5"/>
  <c r="M455" i="5" s="1"/>
  <c r="D455" i="5"/>
  <c r="N454" i="5"/>
  <c r="H454" i="5"/>
  <c r="M454" i="5" s="1"/>
  <c r="D454" i="5"/>
  <c r="N453" i="5"/>
  <c r="H453" i="5"/>
  <c r="M453" i="5" s="1"/>
  <c r="D453" i="5"/>
  <c r="N452" i="5"/>
  <c r="H452" i="5"/>
  <c r="M452" i="5" s="1"/>
  <c r="D452" i="5"/>
  <c r="N451" i="5"/>
  <c r="H451" i="5"/>
  <c r="M451" i="5" s="1"/>
  <c r="D451" i="5"/>
  <c r="N450" i="5"/>
  <c r="H450" i="5"/>
  <c r="M450" i="5" s="1"/>
  <c r="D450" i="5"/>
  <c r="N449" i="5"/>
  <c r="H449" i="5"/>
  <c r="M449" i="5" s="1"/>
  <c r="D449" i="5"/>
  <c r="N448" i="5"/>
  <c r="H448" i="5"/>
  <c r="M448" i="5" s="1"/>
  <c r="D448" i="5"/>
  <c r="N447" i="5"/>
  <c r="H447" i="5"/>
  <c r="M447" i="5" s="1"/>
  <c r="D447" i="5"/>
  <c r="N446" i="5"/>
  <c r="H446" i="5"/>
  <c r="M446" i="5" s="1"/>
  <c r="D446" i="5"/>
  <c r="N445" i="5"/>
  <c r="H445" i="5"/>
  <c r="M445" i="5" s="1"/>
  <c r="D445" i="5"/>
  <c r="N444" i="5"/>
  <c r="H444" i="5"/>
  <c r="M444" i="5" s="1"/>
  <c r="D444" i="5"/>
  <c r="N443" i="5"/>
  <c r="H443" i="5"/>
  <c r="M443" i="5" s="1"/>
  <c r="D443" i="5"/>
  <c r="N442" i="5"/>
  <c r="H442" i="5"/>
  <c r="M442" i="5" s="1"/>
  <c r="D442" i="5"/>
  <c r="N441" i="5"/>
  <c r="H441" i="5"/>
  <c r="M441" i="5" s="1"/>
  <c r="D441" i="5"/>
  <c r="N440" i="5"/>
  <c r="H440" i="5"/>
  <c r="M440" i="5" s="1"/>
  <c r="D440" i="5"/>
  <c r="N439" i="5"/>
  <c r="H439" i="5"/>
  <c r="M439" i="5" s="1"/>
  <c r="D439" i="5"/>
  <c r="N438" i="5"/>
  <c r="H438" i="5"/>
  <c r="M438" i="5" s="1"/>
  <c r="D438" i="5"/>
  <c r="N437" i="5"/>
  <c r="H437" i="5"/>
  <c r="M437" i="5" s="1"/>
  <c r="D437" i="5"/>
  <c r="N436" i="5"/>
  <c r="H436" i="5"/>
  <c r="M436" i="5" s="1"/>
  <c r="D436" i="5"/>
  <c r="N435" i="5"/>
  <c r="H435" i="5"/>
  <c r="M435" i="5" s="1"/>
  <c r="D435" i="5"/>
  <c r="N434" i="5"/>
  <c r="H434" i="5"/>
  <c r="M434" i="5" s="1"/>
  <c r="D434" i="5"/>
  <c r="N433" i="5"/>
  <c r="H433" i="5"/>
  <c r="M433" i="5" s="1"/>
  <c r="D433" i="5"/>
  <c r="N432" i="5"/>
  <c r="H432" i="5"/>
  <c r="M432" i="5" s="1"/>
  <c r="D432" i="5"/>
  <c r="N431" i="5"/>
  <c r="H431" i="5"/>
  <c r="M431" i="5" s="1"/>
  <c r="D431" i="5"/>
  <c r="N430" i="5"/>
  <c r="H430" i="5"/>
  <c r="M430" i="5" s="1"/>
  <c r="D430" i="5"/>
  <c r="N429" i="5"/>
  <c r="H429" i="5"/>
  <c r="M429" i="5" s="1"/>
  <c r="D429" i="5"/>
  <c r="N428" i="5"/>
  <c r="H428" i="5"/>
  <c r="M428" i="5" s="1"/>
  <c r="D428" i="5"/>
  <c r="N427" i="5"/>
  <c r="H427" i="5"/>
  <c r="M427" i="5" s="1"/>
  <c r="D427" i="5"/>
  <c r="N426" i="5"/>
  <c r="H426" i="5"/>
  <c r="M426" i="5" s="1"/>
  <c r="D426" i="5"/>
  <c r="N425" i="5"/>
  <c r="H425" i="5"/>
  <c r="M425" i="5" s="1"/>
  <c r="D425" i="5"/>
  <c r="N424" i="5"/>
  <c r="H424" i="5"/>
  <c r="M424" i="5" s="1"/>
  <c r="D424" i="5"/>
  <c r="N423" i="5"/>
  <c r="H423" i="5"/>
  <c r="M423" i="5" s="1"/>
  <c r="D423" i="5"/>
  <c r="N422" i="5"/>
  <c r="H422" i="5"/>
  <c r="M422" i="5" s="1"/>
  <c r="D422" i="5"/>
  <c r="N421" i="5"/>
  <c r="H421" i="5"/>
  <c r="M421" i="5" s="1"/>
  <c r="D421" i="5"/>
  <c r="N420" i="5"/>
  <c r="H420" i="5"/>
  <c r="M420" i="5" s="1"/>
  <c r="D420" i="5"/>
  <c r="N419" i="5"/>
  <c r="H419" i="5"/>
  <c r="M419" i="5" s="1"/>
  <c r="D419" i="5"/>
  <c r="N418" i="5"/>
  <c r="H418" i="5"/>
  <c r="M418" i="5" s="1"/>
  <c r="D418" i="5"/>
  <c r="N417" i="5"/>
  <c r="H417" i="5"/>
  <c r="M417" i="5" s="1"/>
  <c r="D417" i="5"/>
  <c r="N416" i="5"/>
  <c r="H416" i="5"/>
  <c r="M416" i="5" s="1"/>
  <c r="D416" i="5"/>
  <c r="N415" i="5"/>
  <c r="H415" i="5"/>
  <c r="M415" i="5" s="1"/>
  <c r="D415" i="5"/>
  <c r="N414" i="5"/>
  <c r="H414" i="5"/>
  <c r="M414" i="5" s="1"/>
  <c r="D414" i="5"/>
  <c r="N413" i="5"/>
  <c r="H413" i="5"/>
  <c r="M413" i="5" s="1"/>
  <c r="D413" i="5"/>
  <c r="N412" i="5"/>
  <c r="H412" i="5"/>
  <c r="M412" i="5" s="1"/>
  <c r="D412" i="5"/>
  <c r="N411" i="5"/>
  <c r="H411" i="5"/>
  <c r="M411" i="5" s="1"/>
  <c r="D411" i="5"/>
  <c r="N410" i="5"/>
  <c r="H410" i="5"/>
  <c r="M410" i="5" s="1"/>
  <c r="D410" i="5"/>
  <c r="N409" i="5"/>
  <c r="H409" i="5"/>
  <c r="M409" i="5" s="1"/>
  <c r="D409" i="5"/>
  <c r="N408" i="5"/>
  <c r="H408" i="5"/>
  <c r="M408" i="5" s="1"/>
  <c r="D408" i="5"/>
  <c r="N407" i="5"/>
  <c r="H407" i="5"/>
  <c r="M407" i="5" s="1"/>
  <c r="D407" i="5"/>
  <c r="N406" i="5"/>
  <c r="H406" i="5"/>
  <c r="M406" i="5" s="1"/>
  <c r="D406" i="5"/>
  <c r="N405" i="5"/>
  <c r="H405" i="5"/>
  <c r="M405" i="5" s="1"/>
  <c r="D405" i="5"/>
  <c r="N404" i="5"/>
  <c r="H404" i="5"/>
  <c r="M404" i="5" s="1"/>
  <c r="D404" i="5"/>
  <c r="N403" i="5"/>
  <c r="H403" i="5"/>
  <c r="M403" i="5" s="1"/>
  <c r="D403" i="5"/>
  <c r="N402" i="5"/>
  <c r="H402" i="5"/>
  <c r="M402" i="5" s="1"/>
  <c r="D402" i="5"/>
  <c r="N401" i="5"/>
  <c r="H401" i="5"/>
  <c r="M401" i="5" s="1"/>
  <c r="D401" i="5"/>
  <c r="N400" i="5"/>
  <c r="H400" i="5"/>
  <c r="M400" i="5" s="1"/>
  <c r="D400" i="5"/>
  <c r="N399" i="5"/>
  <c r="H399" i="5"/>
  <c r="M399" i="5" s="1"/>
  <c r="D399" i="5"/>
  <c r="N398" i="5"/>
  <c r="H398" i="5"/>
  <c r="M398" i="5" s="1"/>
  <c r="D398" i="5"/>
  <c r="N397" i="5"/>
  <c r="H397" i="5"/>
  <c r="M397" i="5" s="1"/>
  <c r="D397" i="5"/>
  <c r="N396" i="5"/>
  <c r="H396" i="5"/>
  <c r="M396" i="5" s="1"/>
  <c r="D396" i="5"/>
  <c r="N395" i="5"/>
  <c r="H395" i="5"/>
  <c r="M395" i="5" s="1"/>
  <c r="D395" i="5"/>
  <c r="N394" i="5"/>
  <c r="H394" i="5"/>
  <c r="M394" i="5" s="1"/>
  <c r="D394" i="5"/>
  <c r="N393" i="5"/>
  <c r="H393" i="5"/>
  <c r="M393" i="5" s="1"/>
  <c r="D393" i="5"/>
  <c r="N392" i="5"/>
  <c r="H392" i="5"/>
  <c r="M392" i="5" s="1"/>
  <c r="D392" i="5"/>
  <c r="N391" i="5"/>
  <c r="H391" i="5"/>
  <c r="M391" i="5" s="1"/>
  <c r="D391" i="5"/>
  <c r="N390" i="5"/>
  <c r="H390" i="5"/>
  <c r="M390" i="5" s="1"/>
  <c r="D390" i="5"/>
  <c r="N389" i="5"/>
  <c r="H389" i="5"/>
  <c r="M389" i="5" s="1"/>
  <c r="D389" i="5"/>
  <c r="N388" i="5"/>
  <c r="H388" i="5"/>
  <c r="M388" i="5" s="1"/>
  <c r="D388" i="5"/>
  <c r="N387" i="5"/>
  <c r="H387" i="5"/>
  <c r="M387" i="5" s="1"/>
  <c r="D387" i="5"/>
  <c r="N386" i="5"/>
  <c r="H386" i="5"/>
  <c r="M386" i="5" s="1"/>
  <c r="D386" i="5"/>
  <c r="N385" i="5"/>
  <c r="H385" i="5"/>
  <c r="M385" i="5" s="1"/>
  <c r="D385" i="5"/>
  <c r="N384" i="5"/>
  <c r="H384" i="5"/>
  <c r="M384" i="5" s="1"/>
  <c r="D384" i="5"/>
  <c r="N383" i="5"/>
  <c r="H383" i="5"/>
  <c r="M383" i="5" s="1"/>
  <c r="D383" i="5"/>
  <c r="N382" i="5"/>
  <c r="H382" i="5"/>
  <c r="M382" i="5" s="1"/>
  <c r="D382" i="5"/>
  <c r="N381" i="5"/>
  <c r="H381" i="5"/>
  <c r="M381" i="5" s="1"/>
  <c r="D381" i="5"/>
  <c r="N380" i="5"/>
  <c r="H380" i="5"/>
  <c r="M380" i="5" s="1"/>
  <c r="D380" i="5"/>
  <c r="N379" i="5"/>
  <c r="H379" i="5"/>
  <c r="M379" i="5" s="1"/>
  <c r="D379" i="5"/>
  <c r="N378" i="5"/>
  <c r="H378" i="5"/>
  <c r="M378" i="5" s="1"/>
  <c r="D378" i="5"/>
  <c r="N377" i="5"/>
  <c r="H377" i="5"/>
  <c r="M377" i="5" s="1"/>
  <c r="D377" i="5"/>
  <c r="N376" i="5"/>
  <c r="H376" i="5"/>
  <c r="M376" i="5" s="1"/>
  <c r="D376" i="5"/>
  <c r="N375" i="5"/>
  <c r="H375" i="5"/>
  <c r="M375" i="5" s="1"/>
  <c r="D375" i="5"/>
  <c r="N374" i="5"/>
  <c r="H374" i="5"/>
  <c r="M374" i="5" s="1"/>
  <c r="D374" i="5"/>
  <c r="N373" i="5"/>
  <c r="H373" i="5"/>
  <c r="M373" i="5" s="1"/>
  <c r="D373" i="5"/>
  <c r="N372" i="5"/>
  <c r="H372" i="5"/>
  <c r="M372" i="5" s="1"/>
  <c r="D372" i="5"/>
  <c r="N371" i="5"/>
  <c r="H371" i="5"/>
  <c r="M371" i="5" s="1"/>
  <c r="D371" i="5"/>
  <c r="N370" i="5"/>
  <c r="H370" i="5"/>
  <c r="M370" i="5" s="1"/>
  <c r="D370" i="5"/>
  <c r="N369" i="5"/>
  <c r="H369" i="5"/>
  <c r="M369" i="5" s="1"/>
  <c r="D369" i="5"/>
  <c r="N368" i="5"/>
  <c r="H368" i="5"/>
  <c r="M368" i="5" s="1"/>
  <c r="D368" i="5"/>
  <c r="N367" i="5"/>
  <c r="H367" i="5"/>
  <c r="M367" i="5" s="1"/>
  <c r="D367" i="5"/>
  <c r="N366" i="5"/>
  <c r="H366" i="5"/>
  <c r="M366" i="5" s="1"/>
  <c r="D366" i="5"/>
  <c r="N365" i="5"/>
  <c r="H365" i="5"/>
  <c r="M365" i="5" s="1"/>
  <c r="D365" i="5"/>
  <c r="N364" i="5"/>
  <c r="H364" i="5"/>
  <c r="M364" i="5" s="1"/>
  <c r="D364" i="5"/>
  <c r="N363" i="5"/>
  <c r="H363" i="5"/>
  <c r="M363" i="5" s="1"/>
  <c r="D363" i="5"/>
  <c r="N362" i="5"/>
  <c r="H362" i="5"/>
  <c r="M362" i="5" s="1"/>
  <c r="D362" i="5"/>
  <c r="N361" i="5"/>
  <c r="H361" i="5"/>
  <c r="M361" i="5" s="1"/>
  <c r="D361" i="5"/>
  <c r="N360" i="5"/>
  <c r="H360" i="5"/>
  <c r="M360" i="5" s="1"/>
  <c r="D360" i="5"/>
  <c r="N359" i="5"/>
  <c r="H359" i="5"/>
  <c r="M359" i="5" s="1"/>
  <c r="D359" i="5"/>
  <c r="N358" i="5"/>
  <c r="H358" i="5"/>
  <c r="M358" i="5" s="1"/>
  <c r="D358" i="5"/>
  <c r="N357" i="5"/>
  <c r="H357" i="5"/>
  <c r="M357" i="5" s="1"/>
  <c r="D357" i="5"/>
  <c r="N356" i="5"/>
  <c r="H356" i="5"/>
  <c r="M356" i="5" s="1"/>
  <c r="D356" i="5"/>
  <c r="N355" i="5"/>
  <c r="H355" i="5"/>
  <c r="M355" i="5" s="1"/>
  <c r="D355" i="5"/>
  <c r="N354" i="5"/>
  <c r="H354" i="5"/>
  <c r="M354" i="5" s="1"/>
  <c r="D354" i="5"/>
  <c r="N353" i="5"/>
  <c r="H353" i="5"/>
  <c r="M353" i="5" s="1"/>
  <c r="D353" i="5"/>
  <c r="N352" i="5"/>
  <c r="H352" i="5"/>
  <c r="M352" i="5" s="1"/>
  <c r="D352" i="5"/>
  <c r="N351" i="5"/>
  <c r="H351" i="5"/>
  <c r="M351" i="5" s="1"/>
  <c r="D351" i="5"/>
  <c r="N350" i="5"/>
  <c r="H350" i="5"/>
  <c r="M350" i="5" s="1"/>
  <c r="D350" i="5"/>
  <c r="N349" i="5"/>
  <c r="H349" i="5"/>
  <c r="M349" i="5" s="1"/>
  <c r="D349" i="5"/>
  <c r="N348" i="5"/>
  <c r="H348" i="5"/>
  <c r="M348" i="5" s="1"/>
  <c r="D348" i="5"/>
  <c r="N347" i="5"/>
  <c r="H347" i="5"/>
  <c r="M347" i="5" s="1"/>
  <c r="D347" i="5"/>
  <c r="N346" i="5"/>
  <c r="H346" i="5"/>
  <c r="M346" i="5" s="1"/>
  <c r="D346" i="5"/>
  <c r="N345" i="5"/>
  <c r="H345" i="5"/>
  <c r="M345" i="5" s="1"/>
  <c r="D345" i="5"/>
  <c r="N344" i="5"/>
  <c r="H344" i="5"/>
  <c r="M344" i="5" s="1"/>
  <c r="D344" i="5"/>
  <c r="N343" i="5"/>
  <c r="H343" i="5"/>
  <c r="M343" i="5" s="1"/>
  <c r="D343" i="5"/>
  <c r="N342" i="5"/>
  <c r="H342" i="5"/>
  <c r="M342" i="5" s="1"/>
  <c r="D342" i="5"/>
  <c r="N341" i="5"/>
  <c r="H341" i="5"/>
  <c r="M341" i="5" s="1"/>
  <c r="D341" i="5"/>
  <c r="N340" i="5"/>
  <c r="H340" i="5"/>
  <c r="M340" i="5" s="1"/>
  <c r="D340" i="5"/>
  <c r="N339" i="5"/>
  <c r="H339" i="5"/>
  <c r="M339" i="5" s="1"/>
  <c r="D339" i="5"/>
  <c r="N338" i="5"/>
  <c r="H338" i="5"/>
  <c r="M338" i="5" s="1"/>
  <c r="D338" i="5"/>
  <c r="N337" i="5"/>
  <c r="H337" i="5"/>
  <c r="M337" i="5" s="1"/>
  <c r="D337" i="5"/>
  <c r="N336" i="5"/>
  <c r="H336" i="5"/>
  <c r="M336" i="5" s="1"/>
  <c r="D336" i="5"/>
  <c r="N335" i="5"/>
  <c r="H335" i="5"/>
  <c r="M335" i="5" s="1"/>
  <c r="D335" i="5"/>
  <c r="N334" i="5"/>
  <c r="H334" i="5"/>
  <c r="M334" i="5" s="1"/>
  <c r="D334" i="5"/>
  <c r="N333" i="5"/>
  <c r="H333" i="5"/>
  <c r="M333" i="5" s="1"/>
  <c r="D333" i="5"/>
  <c r="N332" i="5"/>
  <c r="H332" i="5"/>
  <c r="M332" i="5" s="1"/>
  <c r="D332" i="5"/>
  <c r="N331" i="5"/>
  <c r="H331" i="5"/>
  <c r="M331" i="5" s="1"/>
  <c r="D331" i="5"/>
  <c r="N330" i="5"/>
  <c r="H330" i="5"/>
  <c r="M330" i="5" s="1"/>
  <c r="D330" i="5"/>
  <c r="N329" i="5"/>
  <c r="H329" i="5"/>
  <c r="M329" i="5" s="1"/>
  <c r="D329" i="5"/>
  <c r="N328" i="5"/>
  <c r="H328" i="5"/>
  <c r="M328" i="5" s="1"/>
  <c r="D328" i="5"/>
  <c r="N327" i="5"/>
  <c r="H327" i="5"/>
  <c r="M327" i="5" s="1"/>
  <c r="D327" i="5"/>
  <c r="N326" i="5"/>
  <c r="H326" i="5"/>
  <c r="M326" i="5" s="1"/>
  <c r="D326" i="5"/>
  <c r="N325" i="5"/>
  <c r="H325" i="5"/>
  <c r="M325" i="5" s="1"/>
  <c r="D325" i="5"/>
  <c r="N324" i="5"/>
  <c r="H324" i="5"/>
  <c r="M324" i="5" s="1"/>
  <c r="D324" i="5"/>
  <c r="N323" i="5"/>
  <c r="H323" i="5"/>
  <c r="M323" i="5" s="1"/>
  <c r="D323" i="5"/>
  <c r="N322" i="5"/>
  <c r="H322" i="5"/>
  <c r="M322" i="5" s="1"/>
  <c r="D322" i="5"/>
  <c r="N321" i="5"/>
  <c r="H321" i="5"/>
  <c r="M321" i="5" s="1"/>
  <c r="D321" i="5"/>
  <c r="N320" i="5"/>
  <c r="H320" i="5"/>
  <c r="M320" i="5" s="1"/>
  <c r="D320" i="5"/>
  <c r="N319" i="5"/>
  <c r="H319" i="5"/>
  <c r="M319" i="5" s="1"/>
  <c r="D319" i="5"/>
  <c r="N318" i="5"/>
  <c r="H318" i="5"/>
  <c r="M318" i="5" s="1"/>
  <c r="D318" i="5"/>
  <c r="N317" i="5"/>
  <c r="H317" i="5"/>
  <c r="M317" i="5" s="1"/>
  <c r="D317" i="5"/>
  <c r="N316" i="5"/>
  <c r="H316" i="5"/>
  <c r="M316" i="5" s="1"/>
  <c r="D316" i="5"/>
  <c r="N315" i="5"/>
  <c r="H315" i="5"/>
  <c r="M315" i="5" s="1"/>
  <c r="D315" i="5"/>
  <c r="N314" i="5"/>
  <c r="H314" i="5"/>
  <c r="M314" i="5" s="1"/>
  <c r="D314" i="5"/>
  <c r="N313" i="5"/>
  <c r="H313" i="5"/>
  <c r="M313" i="5" s="1"/>
  <c r="D313" i="5"/>
  <c r="N312" i="5"/>
  <c r="H312" i="5"/>
  <c r="M312" i="5" s="1"/>
  <c r="D312" i="5"/>
  <c r="N311" i="5"/>
  <c r="H311" i="5"/>
  <c r="M311" i="5" s="1"/>
  <c r="D311" i="5"/>
  <c r="N310" i="5"/>
  <c r="H310" i="5"/>
  <c r="M310" i="5" s="1"/>
  <c r="D310" i="5"/>
  <c r="N309" i="5"/>
  <c r="H309" i="5"/>
  <c r="M309" i="5" s="1"/>
  <c r="D309" i="5"/>
  <c r="N308" i="5"/>
  <c r="H308" i="5"/>
  <c r="M308" i="5" s="1"/>
  <c r="D308" i="5"/>
  <c r="N307" i="5"/>
  <c r="H307" i="5"/>
  <c r="M307" i="5" s="1"/>
  <c r="D307" i="5"/>
  <c r="N306" i="5"/>
  <c r="H306" i="5"/>
  <c r="M306" i="5" s="1"/>
  <c r="D306" i="5"/>
  <c r="N305" i="5"/>
  <c r="H305" i="5"/>
  <c r="M305" i="5" s="1"/>
  <c r="D305" i="5"/>
  <c r="N304" i="5"/>
  <c r="H304" i="5"/>
  <c r="M304" i="5" s="1"/>
  <c r="D304" i="5"/>
  <c r="N303" i="5"/>
  <c r="H303" i="5"/>
  <c r="M303" i="5" s="1"/>
  <c r="D303" i="5"/>
  <c r="N302" i="5"/>
  <c r="H302" i="5"/>
  <c r="M302" i="5" s="1"/>
  <c r="D302" i="5"/>
  <c r="N301" i="5"/>
  <c r="H301" i="5"/>
  <c r="M301" i="5" s="1"/>
  <c r="D301" i="5"/>
  <c r="N300" i="5"/>
  <c r="H300" i="5"/>
  <c r="M300" i="5" s="1"/>
  <c r="D300" i="5"/>
  <c r="N299" i="5"/>
  <c r="H299" i="5"/>
  <c r="M299" i="5" s="1"/>
  <c r="D299" i="5"/>
  <c r="N298" i="5"/>
  <c r="H298" i="5"/>
  <c r="M298" i="5" s="1"/>
  <c r="D298" i="5"/>
  <c r="N297" i="5"/>
  <c r="H297" i="5"/>
  <c r="M297" i="5" s="1"/>
  <c r="D297" i="5"/>
  <c r="N296" i="5"/>
  <c r="H296" i="5"/>
  <c r="M296" i="5" s="1"/>
  <c r="D296" i="5"/>
  <c r="N295" i="5"/>
  <c r="H295" i="5"/>
  <c r="M295" i="5" s="1"/>
  <c r="D295" i="5"/>
  <c r="N294" i="5"/>
  <c r="H294" i="5"/>
  <c r="M294" i="5" s="1"/>
  <c r="D294" i="5"/>
  <c r="N293" i="5"/>
  <c r="H293" i="5"/>
  <c r="M293" i="5" s="1"/>
  <c r="D293" i="5"/>
  <c r="N292" i="5"/>
  <c r="H292" i="5"/>
  <c r="M292" i="5" s="1"/>
  <c r="D292" i="5"/>
  <c r="N291" i="5"/>
  <c r="H291" i="5"/>
  <c r="M291" i="5" s="1"/>
  <c r="D291" i="5"/>
  <c r="N290" i="5"/>
  <c r="H290" i="5"/>
  <c r="M290" i="5" s="1"/>
  <c r="D290" i="5"/>
  <c r="N289" i="5"/>
  <c r="H289" i="5"/>
  <c r="M289" i="5" s="1"/>
  <c r="D289" i="5"/>
  <c r="N288" i="5"/>
  <c r="H288" i="5"/>
  <c r="M288" i="5" s="1"/>
  <c r="D288" i="5"/>
  <c r="N287" i="5"/>
  <c r="H287" i="5"/>
  <c r="M287" i="5" s="1"/>
  <c r="D287" i="5"/>
  <c r="N286" i="5"/>
  <c r="H286" i="5"/>
  <c r="M286" i="5" s="1"/>
  <c r="D286" i="5"/>
  <c r="N285" i="5"/>
  <c r="H285" i="5"/>
  <c r="M285" i="5" s="1"/>
  <c r="D285" i="5"/>
  <c r="N284" i="5"/>
  <c r="H284" i="5"/>
  <c r="M284" i="5" s="1"/>
  <c r="D284" i="5"/>
  <c r="N283" i="5"/>
  <c r="H283" i="5"/>
  <c r="M283" i="5" s="1"/>
  <c r="D283" i="5"/>
  <c r="N282" i="5"/>
  <c r="H282" i="5"/>
  <c r="M282" i="5" s="1"/>
  <c r="D282" i="5"/>
  <c r="N281" i="5"/>
  <c r="H281" i="5"/>
  <c r="M281" i="5" s="1"/>
  <c r="D281" i="5"/>
  <c r="N280" i="5"/>
  <c r="H280" i="5"/>
  <c r="M280" i="5" s="1"/>
  <c r="D280" i="5"/>
  <c r="N279" i="5"/>
  <c r="H279" i="5"/>
  <c r="M279" i="5" s="1"/>
  <c r="D279" i="5"/>
  <c r="N278" i="5"/>
  <c r="H278" i="5"/>
  <c r="M278" i="5" s="1"/>
  <c r="D278" i="5"/>
  <c r="N277" i="5"/>
  <c r="H277" i="5"/>
  <c r="M277" i="5" s="1"/>
  <c r="D277" i="5"/>
  <c r="N276" i="5"/>
  <c r="H276" i="5"/>
  <c r="M276" i="5" s="1"/>
  <c r="D276" i="5"/>
  <c r="N275" i="5"/>
  <c r="H275" i="5"/>
  <c r="M275" i="5" s="1"/>
  <c r="D275" i="5"/>
  <c r="N274" i="5"/>
  <c r="H274" i="5"/>
  <c r="M274" i="5" s="1"/>
  <c r="D274" i="5"/>
  <c r="N273" i="5"/>
  <c r="H273" i="5"/>
  <c r="M273" i="5" s="1"/>
  <c r="D273" i="5"/>
  <c r="N272" i="5"/>
  <c r="H272" i="5"/>
  <c r="M272" i="5" s="1"/>
  <c r="D272" i="5"/>
  <c r="N271" i="5"/>
  <c r="H271" i="5"/>
  <c r="M271" i="5" s="1"/>
  <c r="D271" i="5"/>
  <c r="N270" i="5"/>
  <c r="H270" i="5"/>
  <c r="M270" i="5" s="1"/>
  <c r="D270" i="5"/>
  <c r="N269" i="5"/>
  <c r="H269" i="5"/>
  <c r="M269" i="5" s="1"/>
  <c r="D269" i="5"/>
  <c r="N268" i="5"/>
  <c r="H268" i="5"/>
  <c r="M268" i="5" s="1"/>
  <c r="D268" i="5"/>
  <c r="N267" i="5"/>
  <c r="H267" i="5"/>
  <c r="M267" i="5" s="1"/>
  <c r="D267" i="5"/>
  <c r="N266" i="5"/>
  <c r="H266" i="5"/>
  <c r="M266" i="5" s="1"/>
  <c r="D266" i="5"/>
  <c r="N265" i="5"/>
  <c r="H265" i="5"/>
  <c r="M265" i="5" s="1"/>
  <c r="D265" i="5"/>
  <c r="N264" i="5"/>
  <c r="H264" i="5"/>
  <c r="M264" i="5" s="1"/>
  <c r="D264" i="5"/>
  <c r="N263" i="5"/>
  <c r="H263" i="5"/>
  <c r="M263" i="5" s="1"/>
  <c r="D263" i="5"/>
  <c r="N262" i="5"/>
  <c r="H262" i="5"/>
  <c r="M262" i="5" s="1"/>
  <c r="D262" i="5"/>
  <c r="N261" i="5"/>
  <c r="H261" i="5"/>
  <c r="M261" i="5" s="1"/>
  <c r="D261" i="5"/>
  <c r="N260" i="5"/>
  <c r="H260" i="5"/>
  <c r="M260" i="5" s="1"/>
  <c r="D260" i="5"/>
  <c r="N259" i="5"/>
  <c r="H259" i="5"/>
  <c r="M259" i="5" s="1"/>
  <c r="D259" i="5"/>
  <c r="N258" i="5"/>
  <c r="H258" i="5"/>
  <c r="M258" i="5" s="1"/>
  <c r="D258" i="5"/>
  <c r="N257" i="5"/>
  <c r="H257" i="5"/>
  <c r="M257" i="5" s="1"/>
  <c r="D257" i="5"/>
  <c r="N256" i="5"/>
  <c r="H256" i="5"/>
  <c r="M256" i="5" s="1"/>
  <c r="D256" i="5"/>
  <c r="N255" i="5"/>
  <c r="H255" i="5"/>
  <c r="M255" i="5" s="1"/>
  <c r="D255" i="5"/>
  <c r="N254" i="5"/>
  <c r="H254" i="5"/>
  <c r="M254" i="5" s="1"/>
  <c r="D254" i="5"/>
  <c r="N253" i="5"/>
  <c r="H253" i="5"/>
  <c r="M253" i="5" s="1"/>
  <c r="D253" i="5"/>
  <c r="N252" i="5"/>
  <c r="H252" i="5"/>
  <c r="M252" i="5" s="1"/>
  <c r="D252" i="5"/>
  <c r="N251" i="5"/>
  <c r="H251" i="5"/>
  <c r="M251" i="5" s="1"/>
  <c r="D251" i="5"/>
  <c r="N250" i="5"/>
  <c r="H250" i="5"/>
  <c r="M250" i="5" s="1"/>
  <c r="D250" i="5"/>
  <c r="N249" i="5"/>
  <c r="H249" i="5"/>
  <c r="M249" i="5" s="1"/>
  <c r="D249" i="5"/>
  <c r="N248" i="5"/>
  <c r="H248" i="5"/>
  <c r="M248" i="5" s="1"/>
  <c r="D248" i="5"/>
  <c r="N247" i="5"/>
  <c r="H247" i="5"/>
  <c r="M247" i="5" s="1"/>
  <c r="D247" i="5"/>
  <c r="N246" i="5"/>
  <c r="H246" i="5"/>
  <c r="M246" i="5" s="1"/>
  <c r="D246" i="5"/>
  <c r="N245" i="5"/>
  <c r="H245" i="5"/>
  <c r="M245" i="5" s="1"/>
  <c r="D245" i="5"/>
  <c r="N244" i="5"/>
  <c r="H244" i="5"/>
  <c r="M244" i="5" s="1"/>
  <c r="D244" i="5"/>
  <c r="N243" i="5"/>
  <c r="H243" i="5"/>
  <c r="M243" i="5" s="1"/>
  <c r="D243" i="5"/>
  <c r="N242" i="5"/>
  <c r="H242" i="5"/>
  <c r="M242" i="5" s="1"/>
  <c r="D242" i="5"/>
  <c r="N241" i="5"/>
  <c r="H241" i="5"/>
  <c r="M241" i="5" s="1"/>
  <c r="D241" i="5"/>
  <c r="N240" i="5"/>
  <c r="H240" i="5"/>
  <c r="M240" i="5" s="1"/>
  <c r="D240" i="5"/>
  <c r="N239" i="5"/>
  <c r="H239" i="5"/>
  <c r="M239" i="5" s="1"/>
  <c r="D239" i="5"/>
  <c r="N238" i="5"/>
  <c r="H238" i="5"/>
  <c r="M238" i="5" s="1"/>
  <c r="D238" i="5"/>
  <c r="N237" i="5"/>
  <c r="H237" i="5"/>
  <c r="M237" i="5" s="1"/>
  <c r="D237" i="5"/>
  <c r="N236" i="5"/>
  <c r="H236" i="5"/>
  <c r="M236" i="5" s="1"/>
  <c r="D236" i="5"/>
  <c r="N235" i="5"/>
  <c r="H235" i="5"/>
  <c r="M235" i="5" s="1"/>
  <c r="D235" i="5"/>
  <c r="N234" i="5"/>
  <c r="H234" i="5"/>
  <c r="M234" i="5" s="1"/>
  <c r="D234" i="5"/>
  <c r="N233" i="5"/>
  <c r="H233" i="5"/>
  <c r="M233" i="5" s="1"/>
  <c r="D233" i="5"/>
  <c r="N232" i="5"/>
  <c r="H232" i="5"/>
  <c r="M232" i="5" s="1"/>
  <c r="D232" i="5"/>
  <c r="N231" i="5"/>
  <c r="H231" i="5"/>
  <c r="M231" i="5" s="1"/>
  <c r="D231" i="5"/>
  <c r="N230" i="5"/>
  <c r="H230" i="5"/>
  <c r="M230" i="5" s="1"/>
  <c r="D230" i="5"/>
  <c r="N229" i="5"/>
  <c r="H229" i="5"/>
  <c r="M229" i="5" s="1"/>
  <c r="D229" i="5"/>
  <c r="N228" i="5"/>
  <c r="H228" i="5"/>
  <c r="M228" i="5" s="1"/>
  <c r="D228" i="5"/>
  <c r="N227" i="5"/>
  <c r="H227" i="5"/>
  <c r="M227" i="5" s="1"/>
  <c r="D227" i="5"/>
  <c r="N226" i="5"/>
  <c r="H226" i="5"/>
  <c r="M226" i="5" s="1"/>
  <c r="D226" i="5"/>
  <c r="N225" i="5"/>
  <c r="H225" i="5"/>
  <c r="M225" i="5" s="1"/>
  <c r="D225" i="5"/>
  <c r="N224" i="5"/>
  <c r="H224" i="5"/>
  <c r="M224" i="5" s="1"/>
  <c r="D224" i="5"/>
  <c r="N223" i="5"/>
  <c r="H223" i="5"/>
  <c r="M223" i="5" s="1"/>
  <c r="D223" i="5"/>
  <c r="N222" i="5"/>
  <c r="H222" i="5"/>
  <c r="M222" i="5" s="1"/>
  <c r="D222" i="5"/>
  <c r="N221" i="5"/>
  <c r="H221" i="5"/>
  <c r="M221" i="5" s="1"/>
  <c r="D221" i="5"/>
  <c r="N220" i="5"/>
  <c r="H220" i="5"/>
  <c r="M220" i="5" s="1"/>
  <c r="D220" i="5"/>
  <c r="N219" i="5"/>
  <c r="H219" i="5"/>
  <c r="M219" i="5" s="1"/>
  <c r="D219" i="5"/>
  <c r="N218" i="5"/>
  <c r="H218" i="5"/>
  <c r="M218" i="5" s="1"/>
  <c r="D218" i="5"/>
  <c r="N217" i="5"/>
  <c r="H217" i="5"/>
  <c r="M217" i="5" s="1"/>
  <c r="D217" i="5"/>
  <c r="N216" i="5"/>
  <c r="H216" i="5"/>
  <c r="M216" i="5" s="1"/>
  <c r="D216" i="5"/>
  <c r="N215" i="5"/>
  <c r="H215" i="5"/>
  <c r="M215" i="5" s="1"/>
  <c r="D215" i="5"/>
  <c r="N214" i="5"/>
  <c r="H214" i="5"/>
  <c r="M214" i="5" s="1"/>
  <c r="D214" i="5"/>
  <c r="N213" i="5"/>
  <c r="H213" i="5"/>
  <c r="M213" i="5" s="1"/>
  <c r="D213" i="5"/>
  <c r="N212" i="5"/>
  <c r="H212" i="5"/>
  <c r="M212" i="5" s="1"/>
  <c r="D212" i="5"/>
  <c r="N211" i="5"/>
  <c r="H211" i="5"/>
  <c r="M211" i="5" s="1"/>
  <c r="D211" i="5"/>
  <c r="N210" i="5"/>
  <c r="H210" i="5"/>
  <c r="M210" i="5" s="1"/>
  <c r="D210" i="5"/>
  <c r="N209" i="5"/>
  <c r="H209" i="5"/>
  <c r="M209" i="5" s="1"/>
  <c r="D209" i="5"/>
  <c r="N208" i="5"/>
  <c r="H208" i="5"/>
  <c r="M208" i="5" s="1"/>
  <c r="D208" i="5"/>
  <c r="N207" i="5"/>
  <c r="H207" i="5"/>
  <c r="M207" i="5" s="1"/>
  <c r="D207" i="5"/>
  <c r="N206" i="5"/>
  <c r="H206" i="5"/>
  <c r="M206" i="5" s="1"/>
  <c r="D206" i="5"/>
  <c r="N205" i="5"/>
  <c r="H205" i="5"/>
  <c r="M205" i="5" s="1"/>
  <c r="D205" i="5"/>
  <c r="N204" i="5"/>
  <c r="H204" i="5"/>
  <c r="M204" i="5" s="1"/>
  <c r="D204" i="5"/>
  <c r="N203" i="5"/>
  <c r="H203" i="5"/>
  <c r="M203" i="5" s="1"/>
  <c r="D203" i="5"/>
  <c r="N202" i="5"/>
  <c r="H202" i="5"/>
  <c r="M202" i="5" s="1"/>
  <c r="D202" i="5"/>
  <c r="N201" i="5"/>
  <c r="H201" i="5"/>
  <c r="M201" i="5" s="1"/>
  <c r="D201" i="5"/>
  <c r="N200" i="5"/>
  <c r="H200" i="5"/>
  <c r="M200" i="5" s="1"/>
  <c r="D200" i="5"/>
  <c r="N199" i="5"/>
  <c r="H199" i="5"/>
  <c r="M199" i="5" s="1"/>
  <c r="D199" i="5"/>
  <c r="N198" i="5"/>
  <c r="H198" i="5"/>
  <c r="M198" i="5" s="1"/>
  <c r="D198" i="5"/>
  <c r="N197" i="5"/>
  <c r="H197" i="5"/>
  <c r="M197" i="5" s="1"/>
  <c r="D197" i="5"/>
  <c r="N196" i="5"/>
  <c r="H196" i="5"/>
  <c r="M196" i="5" s="1"/>
  <c r="D196" i="5"/>
  <c r="N195" i="5"/>
  <c r="H195" i="5"/>
  <c r="M195" i="5" s="1"/>
  <c r="D195" i="5"/>
  <c r="N194" i="5"/>
  <c r="H194" i="5"/>
  <c r="M194" i="5" s="1"/>
  <c r="D194" i="5"/>
  <c r="N193" i="5"/>
  <c r="H193" i="5"/>
  <c r="M193" i="5" s="1"/>
  <c r="D193" i="5"/>
  <c r="N192" i="5"/>
  <c r="H192" i="5"/>
  <c r="M192" i="5" s="1"/>
  <c r="D192" i="5"/>
  <c r="N191" i="5"/>
  <c r="H191" i="5"/>
  <c r="M191" i="5" s="1"/>
  <c r="D191" i="5"/>
  <c r="N190" i="5"/>
  <c r="H190" i="5"/>
  <c r="M190" i="5" s="1"/>
  <c r="D190" i="5"/>
  <c r="N189" i="5"/>
  <c r="H189" i="5"/>
  <c r="M189" i="5" s="1"/>
  <c r="D189" i="5"/>
  <c r="N188" i="5"/>
  <c r="H188" i="5"/>
  <c r="M188" i="5" s="1"/>
  <c r="D188" i="5"/>
  <c r="N187" i="5"/>
  <c r="H187" i="5"/>
  <c r="M187" i="5" s="1"/>
  <c r="D187" i="5"/>
  <c r="N186" i="5"/>
  <c r="H186" i="5"/>
  <c r="M186" i="5" s="1"/>
  <c r="D186" i="5"/>
  <c r="N185" i="5"/>
  <c r="H185" i="5"/>
  <c r="M185" i="5" s="1"/>
  <c r="D185" i="5"/>
  <c r="N184" i="5"/>
  <c r="H184" i="5"/>
  <c r="M184" i="5" s="1"/>
  <c r="D184" i="5"/>
  <c r="N183" i="5"/>
  <c r="H183" i="5"/>
  <c r="M183" i="5" s="1"/>
  <c r="D183" i="5"/>
  <c r="N182" i="5"/>
  <c r="H182" i="5"/>
  <c r="M182" i="5" s="1"/>
  <c r="D182" i="5"/>
  <c r="N181" i="5"/>
  <c r="H181" i="5"/>
  <c r="M181" i="5" s="1"/>
  <c r="D181" i="5"/>
  <c r="N180" i="5"/>
  <c r="H180" i="5"/>
  <c r="M180" i="5" s="1"/>
  <c r="D180" i="5"/>
  <c r="N179" i="5"/>
  <c r="H179" i="5"/>
  <c r="M179" i="5" s="1"/>
  <c r="D179" i="5"/>
  <c r="N178" i="5"/>
  <c r="H178" i="5"/>
  <c r="M178" i="5" s="1"/>
  <c r="D178" i="5"/>
  <c r="N177" i="5"/>
  <c r="H177" i="5"/>
  <c r="M177" i="5" s="1"/>
  <c r="D177" i="5"/>
  <c r="N176" i="5"/>
  <c r="H176" i="5"/>
  <c r="M176" i="5" s="1"/>
  <c r="D176" i="5"/>
  <c r="N175" i="5"/>
  <c r="H175" i="5"/>
  <c r="M175" i="5" s="1"/>
  <c r="D175" i="5"/>
  <c r="N174" i="5"/>
  <c r="H174" i="5"/>
  <c r="M174" i="5" s="1"/>
  <c r="D174" i="5"/>
  <c r="N173" i="5"/>
  <c r="H173" i="5"/>
  <c r="M173" i="5" s="1"/>
  <c r="D173" i="5"/>
  <c r="N172" i="5"/>
  <c r="H172" i="5"/>
  <c r="M172" i="5" s="1"/>
  <c r="D172" i="5"/>
  <c r="N171" i="5"/>
  <c r="H171" i="5"/>
  <c r="M171" i="5" s="1"/>
  <c r="D171" i="5"/>
  <c r="N170" i="5"/>
  <c r="H170" i="5"/>
  <c r="M170" i="5" s="1"/>
  <c r="D170" i="5"/>
  <c r="N169" i="5"/>
  <c r="H169" i="5"/>
  <c r="M169" i="5" s="1"/>
  <c r="D169" i="5"/>
  <c r="N168" i="5"/>
  <c r="H168" i="5"/>
  <c r="M168" i="5" s="1"/>
  <c r="D168" i="5"/>
  <c r="N167" i="5"/>
  <c r="H167" i="5"/>
  <c r="M167" i="5" s="1"/>
  <c r="D167" i="5"/>
  <c r="N166" i="5"/>
  <c r="H166" i="5"/>
  <c r="M166" i="5" s="1"/>
  <c r="D166" i="5"/>
  <c r="N165" i="5"/>
  <c r="H165" i="5"/>
  <c r="M165" i="5" s="1"/>
  <c r="D165" i="5"/>
  <c r="N164" i="5"/>
  <c r="H164" i="5"/>
  <c r="M164" i="5" s="1"/>
  <c r="D164" i="5"/>
  <c r="N163" i="5"/>
  <c r="H163" i="5"/>
  <c r="M163" i="5" s="1"/>
  <c r="D163" i="5"/>
  <c r="N162" i="5"/>
  <c r="H162" i="5"/>
  <c r="M162" i="5" s="1"/>
  <c r="D162" i="5"/>
  <c r="N161" i="5"/>
  <c r="H161" i="5"/>
  <c r="M161" i="5" s="1"/>
  <c r="D161" i="5"/>
  <c r="N160" i="5"/>
  <c r="H160" i="5"/>
  <c r="M160" i="5" s="1"/>
  <c r="D160" i="5"/>
  <c r="N159" i="5"/>
  <c r="H159" i="5"/>
  <c r="M159" i="5" s="1"/>
  <c r="D159" i="5"/>
  <c r="N158" i="5"/>
  <c r="H158" i="5"/>
  <c r="M158" i="5" s="1"/>
  <c r="D158" i="5"/>
  <c r="N157" i="5"/>
  <c r="H157" i="5"/>
  <c r="M157" i="5" s="1"/>
  <c r="D157" i="5"/>
  <c r="N156" i="5"/>
  <c r="H156" i="5"/>
  <c r="M156" i="5" s="1"/>
  <c r="D156" i="5"/>
  <c r="N155" i="5"/>
  <c r="N151" i="5"/>
  <c r="N152" i="5"/>
  <c r="N153" i="5"/>
  <c r="N154" i="5"/>
  <c r="H155" i="5"/>
  <c r="M155" i="5" s="1"/>
  <c r="D155" i="5"/>
  <c r="H154" i="5"/>
  <c r="M154" i="5" s="1"/>
  <c r="D154" i="5"/>
  <c r="H153" i="5"/>
  <c r="M153" i="5" s="1"/>
  <c r="D153" i="5"/>
  <c r="H152" i="5"/>
  <c r="M152" i="5" s="1"/>
  <c r="D152" i="5"/>
  <c r="H151" i="5"/>
  <c r="M151" i="5" s="1"/>
  <c r="D151" i="5"/>
  <c r="G7" i="7"/>
  <c r="G7" i="6"/>
  <c r="G9" i="4"/>
  <c r="G8" i="3"/>
  <c r="G7" i="5"/>
  <c r="H7" i="7"/>
  <c r="H8" i="3"/>
  <c r="H7" i="6"/>
  <c r="M9" i="4"/>
  <c r="M29" i="2"/>
  <c r="M25" i="2"/>
  <c r="M17" i="2"/>
  <c r="M27" i="2" l="1"/>
  <c r="M24" i="2"/>
  <c r="J19" i="2"/>
  <c r="M19" i="2"/>
  <c r="M7" i="13"/>
  <c r="J18" i="2"/>
  <c r="M18" i="2"/>
  <c r="H7" i="13"/>
  <c r="J26" i="2"/>
  <c r="J22" i="2"/>
  <c r="M21" i="2"/>
  <c r="J30" i="2"/>
  <c r="M7" i="5"/>
  <c r="H7" i="5"/>
  <c r="M28" i="2"/>
  <c r="M20" i="2"/>
  <c r="M10" i="2" l="1"/>
  <c r="L10" i="2"/>
</calcChain>
</file>

<file path=xl/sharedStrings.xml><?xml version="1.0" encoding="utf-8"?>
<sst xmlns="http://schemas.openxmlformats.org/spreadsheetml/2006/main" count="2752" uniqueCount="534">
  <si>
    <t>OBJET</t>
  </si>
  <si>
    <t>poirier</t>
  </si>
  <si>
    <t>aca</t>
  </si>
  <si>
    <t>acacia afr</t>
  </si>
  <si>
    <t>assiette gm</t>
  </si>
  <si>
    <t>ama</t>
  </si>
  <si>
    <t>amarante</t>
  </si>
  <si>
    <t>assiette mm</t>
  </si>
  <si>
    <t>amo</t>
  </si>
  <si>
    <t>amourette</t>
  </si>
  <si>
    <t>assiette pm</t>
  </si>
  <si>
    <t>au</t>
  </si>
  <si>
    <t>aubépine</t>
  </si>
  <si>
    <t>assiette pm salière</t>
  </si>
  <si>
    <t>b de r</t>
  </si>
  <si>
    <t>bois de rose</t>
  </si>
  <si>
    <t>baguenaudier 5</t>
  </si>
  <si>
    <t>b de s</t>
  </si>
  <si>
    <t>bois de santal</t>
  </si>
  <si>
    <t>baguenaudier 6</t>
  </si>
  <si>
    <t>b de v</t>
  </si>
  <si>
    <t>bois de violette</t>
  </si>
  <si>
    <t>bilboquet grand</t>
  </si>
  <si>
    <t>b ex</t>
  </si>
  <si>
    <t>bois exotique</t>
  </si>
  <si>
    <t>bilboquet moyen</t>
  </si>
  <si>
    <t>b s</t>
  </si>
  <si>
    <t>bois serpent</t>
  </si>
  <si>
    <t>boite à aiguilles pm</t>
  </si>
  <si>
    <t>bub</t>
  </si>
  <si>
    <t>budinga</t>
  </si>
  <si>
    <t>boite à piques</t>
  </si>
  <si>
    <t>bui</t>
  </si>
  <si>
    <t>buis</t>
  </si>
  <si>
    <t>boite bois exotique</t>
  </si>
  <si>
    <t xml:space="preserve">ca </t>
  </si>
  <si>
    <t>camphre</t>
  </si>
  <si>
    <t>boite dble couvercle</t>
  </si>
  <si>
    <t>ce</t>
  </si>
  <si>
    <t>cèdre</t>
  </si>
  <si>
    <t>boite et plateau</t>
  </si>
  <si>
    <t>cer</t>
  </si>
  <si>
    <t>cerisier</t>
  </si>
  <si>
    <t>boite gm</t>
  </si>
  <si>
    <t>cha</t>
  </si>
  <si>
    <t xml:space="preserve">chataignIer </t>
  </si>
  <si>
    <t xml:space="preserve">boite mm </t>
  </si>
  <si>
    <t>che</t>
  </si>
  <si>
    <t>chêne</t>
  </si>
  <si>
    <t>boite nostépine</t>
  </si>
  <si>
    <t>coc</t>
  </si>
  <si>
    <t>cocobolo</t>
  </si>
  <si>
    <t>boite pm</t>
  </si>
  <si>
    <t>coi</t>
  </si>
  <si>
    <t>coing</t>
  </si>
  <si>
    <t>boite simple</t>
  </si>
  <si>
    <t>div</t>
  </si>
  <si>
    <t>divers</t>
  </si>
  <si>
    <t>boite spéciale</t>
  </si>
  <si>
    <t>eb m</t>
  </si>
  <si>
    <t>ébène de macassar</t>
  </si>
  <si>
    <t>bol à laine gm</t>
  </si>
  <si>
    <t>eb n</t>
  </si>
  <si>
    <t>ébène noir</t>
  </si>
  <si>
    <t>bol à laine mm</t>
  </si>
  <si>
    <t>eg</t>
  </si>
  <si>
    <t>églantine(épine blanche)</t>
  </si>
  <si>
    <t>bol à laine pm</t>
  </si>
  <si>
    <t>er</t>
  </si>
  <si>
    <t>erable</t>
  </si>
  <si>
    <t>bol gm</t>
  </si>
  <si>
    <t>fre</t>
  </si>
  <si>
    <t>frêne</t>
  </si>
  <si>
    <t>bol mm</t>
  </si>
  <si>
    <t xml:space="preserve">fru </t>
  </si>
  <si>
    <t>fruitier sauvage</t>
  </si>
  <si>
    <t>bol pm</t>
  </si>
  <si>
    <t>gon</t>
  </si>
  <si>
    <t>goncalo alves</t>
  </si>
  <si>
    <t>bonbonnière gm</t>
  </si>
  <si>
    <t>gre</t>
  </si>
  <si>
    <t>grenadille</t>
  </si>
  <si>
    <t>bonbonnière mm</t>
  </si>
  <si>
    <t>he</t>
  </si>
  <si>
    <t>hêtre</t>
  </si>
  <si>
    <t>bonbonnière pm</t>
  </si>
  <si>
    <t>ho</t>
  </si>
  <si>
    <t>houx</t>
  </si>
  <si>
    <t>bougeoir gm</t>
  </si>
  <si>
    <t>if</t>
  </si>
  <si>
    <t>bougeoir mm</t>
  </si>
  <si>
    <t>iv</t>
  </si>
  <si>
    <t>ivoire rose</t>
  </si>
  <si>
    <t>bougeoir plat</t>
  </si>
  <si>
    <t>la p</t>
  </si>
  <si>
    <t>laurier palme</t>
  </si>
  <si>
    <t>bougeoir pm</t>
  </si>
  <si>
    <t>la r</t>
  </si>
  <si>
    <t>laurier rose</t>
  </si>
  <si>
    <t>la s</t>
  </si>
  <si>
    <t>laurier sauce</t>
  </si>
  <si>
    <t>chandelier mm</t>
  </si>
  <si>
    <t>li</t>
  </si>
  <si>
    <t>lilas</t>
  </si>
  <si>
    <t>chandelier pm</t>
  </si>
  <si>
    <t>mel</t>
  </si>
  <si>
    <t>mélèze</t>
  </si>
  <si>
    <t>coquetier</t>
  </si>
  <si>
    <t>mer</t>
  </si>
  <si>
    <t>merisier</t>
  </si>
  <si>
    <t>coquetier double</t>
  </si>
  <si>
    <t>mou</t>
  </si>
  <si>
    <t>moutoutchi</t>
  </si>
  <si>
    <t>coupe à bords carrés gm</t>
  </si>
  <si>
    <t>mu</t>
  </si>
  <si>
    <t>murier</t>
  </si>
  <si>
    <t>coupe à bords carrés mm</t>
  </si>
  <si>
    <t>no</t>
  </si>
  <si>
    <t>noyer</t>
  </si>
  <si>
    <t>coupe à bords carrés pm</t>
  </si>
  <si>
    <t>ol</t>
  </si>
  <si>
    <t>olivier</t>
  </si>
  <si>
    <t>coupe gm</t>
  </si>
  <si>
    <t>or</t>
  </si>
  <si>
    <t>orme</t>
  </si>
  <si>
    <t>coupe gm ++</t>
  </si>
  <si>
    <t>pad</t>
  </si>
  <si>
    <t>padouk</t>
  </si>
  <si>
    <t>coupe mm</t>
  </si>
  <si>
    <t>pan</t>
  </si>
  <si>
    <t>panacoco</t>
  </si>
  <si>
    <t>coupe pm</t>
  </si>
  <si>
    <t>pat</t>
  </si>
  <si>
    <t>patawa</t>
  </si>
  <si>
    <t>coupelle mm</t>
  </si>
  <si>
    <t>pi</t>
  </si>
  <si>
    <t>pistachier</t>
  </si>
  <si>
    <t>coupelle pm</t>
  </si>
  <si>
    <t>poi</t>
  </si>
  <si>
    <t xml:space="preserve">coupelle </t>
  </si>
  <si>
    <t>pom</t>
  </si>
  <si>
    <t>pommier</t>
  </si>
  <si>
    <t>coupes gigogne mm</t>
  </si>
  <si>
    <t>prune</t>
  </si>
  <si>
    <t>prunelier(épine noire)</t>
  </si>
  <si>
    <t>coupes gigogne pm</t>
  </si>
  <si>
    <t>pruni</t>
  </si>
  <si>
    <t>prunier</t>
  </si>
  <si>
    <t>cuiller à miel</t>
  </si>
  <si>
    <t>pu</t>
  </si>
  <si>
    <t>putu jumu</t>
  </si>
  <si>
    <t>echecs</t>
  </si>
  <si>
    <t>robinier(faux acacia)</t>
  </si>
  <si>
    <t>enrouleur gm</t>
  </si>
  <si>
    <t>sa</t>
  </si>
  <si>
    <t>satiné rubané</t>
  </si>
  <si>
    <t>enrouleur pm</t>
  </si>
  <si>
    <t>st</t>
  </si>
  <si>
    <t>sterculier fétide</t>
  </si>
  <si>
    <t>fuseau</t>
  </si>
  <si>
    <t>su</t>
  </si>
  <si>
    <t>sureau</t>
  </si>
  <si>
    <t>ta</t>
  </si>
  <si>
    <t>tamaris</t>
  </si>
  <si>
    <t>lampe droite gm</t>
  </si>
  <si>
    <t>te</t>
  </si>
  <si>
    <t>teck</t>
  </si>
  <si>
    <t>lampe droite mm</t>
  </si>
  <si>
    <t>tu</t>
  </si>
  <si>
    <t>tucuma</t>
  </si>
  <si>
    <t>lampe droite pm</t>
  </si>
  <si>
    <t>wa</t>
  </si>
  <si>
    <t>wacapou</t>
  </si>
  <si>
    <t>lampe led gm</t>
  </si>
  <si>
    <t>we</t>
  </si>
  <si>
    <t>wengué</t>
  </si>
  <si>
    <t>lampe led mm</t>
  </si>
  <si>
    <t>z</t>
  </si>
  <si>
    <t>zébrano</t>
  </si>
  <si>
    <t>lampe tripode</t>
  </si>
  <si>
    <t>mortier et pilon mm</t>
  </si>
  <si>
    <t>mortier et pilon pm</t>
  </si>
  <si>
    <t>nostépine</t>
  </si>
  <si>
    <t>œuf gm</t>
  </si>
  <si>
    <t>œuf pm</t>
  </si>
  <si>
    <t>pique à cheveux</t>
  </si>
  <si>
    <t>plat casse noix gm</t>
  </si>
  <si>
    <t>plat casse noix mm</t>
  </si>
  <si>
    <t>plat gm</t>
  </si>
  <si>
    <t>plat mm</t>
  </si>
  <si>
    <t>plat pm</t>
  </si>
  <si>
    <t>plat tgm</t>
  </si>
  <si>
    <t>plats gigognes</t>
  </si>
  <si>
    <t>pot à crayons gm 1</t>
  </si>
  <si>
    <t>pot à crayons gm 2</t>
  </si>
  <si>
    <t>pot à crayons mm</t>
  </si>
  <si>
    <t>pot à crayons pm</t>
  </si>
  <si>
    <t>pot mm</t>
  </si>
  <si>
    <t>pot pm</t>
  </si>
  <si>
    <t>puzzles &lt;50</t>
  </si>
  <si>
    <t>puzzles 50-100</t>
  </si>
  <si>
    <t>salière</t>
  </si>
  <si>
    <t>salière et poivrière</t>
  </si>
  <si>
    <t>soucoupe</t>
  </si>
  <si>
    <t>table gigogne gm</t>
  </si>
  <si>
    <t>table gigogne mm</t>
  </si>
  <si>
    <t>table gigogne pm</t>
  </si>
  <si>
    <t>tabouret mm</t>
  </si>
  <si>
    <t>tabouret pm</t>
  </si>
  <si>
    <t>timbale mm</t>
  </si>
  <si>
    <t>timbale pm</t>
  </si>
  <si>
    <t xml:space="preserve">tire bouchon escam </t>
  </si>
  <si>
    <t xml:space="preserve">tire bouchons </t>
  </si>
  <si>
    <t>toupie simple</t>
  </si>
  <si>
    <t>toupie à manche</t>
  </si>
  <si>
    <t>toupie à manche pm</t>
  </si>
  <si>
    <t>toupie bonhomme</t>
  </si>
  <si>
    <t>toupies lanceur h</t>
  </si>
  <si>
    <t>toupies lanceur v</t>
  </si>
  <si>
    <t>tour de hanoï</t>
  </si>
  <si>
    <t>vase gm</t>
  </si>
  <si>
    <t>vase mm</t>
  </si>
  <si>
    <t>vase pm</t>
  </si>
  <si>
    <t>vide poche  20</t>
  </si>
  <si>
    <t>vide poche 15</t>
  </si>
  <si>
    <t>vide poche gm</t>
  </si>
  <si>
    <t>vide poche mm</t>
  </si>
  <si>
    <t>DEPOTS</t>
  </si>
  <si>
    <t>gie</t>
  </si>
  <si>
    <t>prébenoit</t>
  </si>
  <si>
    <t>ahun</t>
  </si>
  <si>
    <t>DATE DEPOT</t>
  </si>
  <si>
    <t>BOIS</t>
  </si>
  <si>
    <t>VARIETE</t>
  </si>
  <si>
    <t>REMARQUE</t>
  </si>
  <si>
    <t>N°</t>
  </si>
  <si>
    <t>Q</t>
  </si>
  <si>
    <t>PRIX unité</t>
  </si>
  <si>
    <t>DATE VENTE</t>
  </si>
  <si>
    <t>STATUT</t>
  </si>
  <si>
    <t>DEPOT</t>
  </si>
  <si>
    <t>REC GIE</t>
  </si>
  <si>
    <t>REC AUTRE</t>
  </si>
  <si>
    <t>N°libre</t>
  </si>
  <si>
    <t>dble couvercle</t>
  </si>
  <si>
    <t>moyenne</t>
  </si>
  <si>
    <t>bénévent</t>
  </si>
  <si>
    <t>la bourboule</t>
  </si>
  <si>
    <t>led</t>
  </si>
  <si>
    <t>bords carrés</t>
  </si>
  <si>
    <t>ronde,manche amourette</t>
  </si>
  <si>
    <t>babette</t>
  </si>
  <si>
    <t>soldée</t>
  </si>
  <si>
    <t>particulier</t>
  </si>
  <si>
    <t>avec 2 bords</t>
  </si>
  <si>
    <t>abat jour bois</t>
  </si>
  <si>
    <t>boite à aiguilles</t>
  </si>
  <si>
    <t>pliant</t>
  </si>
  <si>
    <t>philippe bredon</t>
  </si>
  <si>
    <t>mourgues</t>
  </si>
  <si>
    <t>moyen</t>
  </si>
  <si>
    <t>anneaux if</t>
  </si>
  <si>
    <t>éliane r</t>
  </si>
  <si>
    <t>grande</t>
  </si>
  <si>
    <t>surya</t>
  </si>
  <si>
    <t>par 4</t>
  </si>
  <si>
    <t>aout-15</t>
  </si>
  <si>
    <t>petit</t>
  </si>
  <si>
    <t>fev-15</t>
  </si>
  <si>
    <t>claude bl</t>
  </si>
  <si>
    <t>ambre andrieux</t>
  </si>
  <si>
    <t>bouton ébène</t>
  </si>
  <si>
    <t>bords plats</t>
  </si>
  <si>
    <t>écorce</t>
  </si>
  <si>
    <t>grand</t>
  </si>
  <si>
    <t>accroche m</t>
  </si>
  <si>
    <t>incrustations</t>
  </si>
  <si>
    <t>bords octogonaux</t>
  </si>
  <si>
    <t>pour saliere</t>
  </si>
  <si>
    <t>excentré</t>
  </si>
  <si>
    <t>échauffé</t>
  </si>
  <si>
    <t>ST</t>
  </si>
  <si>
    <t>pilon buis</t>
  </si>
  <si>
    <t>bois coti-moutouchi</t>
  </si>
  <si>
    <t>avec maillet</t>
  </si>
  <si>
    <t>legoff</t>
  </si>
  <si>
    <t>courtille</t>
  </si>
  <si>
    <t>non tournés</t>
  </si>
  <si>
    <t>incrustation amourette</t>
  </si>
  <si>
    <t>excentrée</t>
  </si>
  <si>
    <t>excentrée motif</t>
  </si>
  <si>
    <t>anna</t>
  </si>
  <si>
    <t>bouton moutouchi</t>
  </si>
  <si>
    <t>michèle</t>
  </si>
  <si>
    <t>gigogne /4</t>
  </si>
  <si>
    <t>jeantho</t>
  </si>
  <si>
    <t>sans n°</t>
  </si>
  <si>
    <t>dec 15</t>
  </si>
  <si>
    <t>ste feyre</t>
  </si>
  <si>
    <t>recettes</t>
  </si>
  <si>
    <t>objets restants</t>
  </si>
  <si>
    <t>recette</t>
  </si>
  <si>
    <t>recettes gie</t>
  </si>
  <si>
    <t>recettes autres</t>
  </si>
  <si>
    <t>MOUVEMENTS DES OBJETS</t>
  </si>
  <si>
    <t>objets</t>
  </si>
  <si>
    <t xml:space="preserve">restants </t>
  </si>
  <si>
    <t>vendus</t>
  </si>
  <si>
    <t xml:space="preserve"> restants</t>
  </si>
  <si>
    <t xml:space="preserve"> objets</t>
  </si>
  <si>
    <t>restants</t>
  </si>
  <si>
    <t>donnés</t>
  </si>
  <si>
    <t>3 liserés ficelle</t>
  </si>
  <si>
    <t>REC.GIE</t>
  </si>
  <si>
    <t/>
  </si>
  <si>
    <t>à renouveler</t>
  </si>
  <si>
    <t>aout 15</t>
  </si>
  <si>
    <t>plateau fusing</t>
  </si>
  <si>
    <t>lampe led gm 4</t>
  </si>
  <si>
    <t>mezouza</t>
  </si>
  <si>
    <t>articulée  led 220</t>
  </si>
  <si>
    <t>ommeau amourette</t>
  </si>
  <si>
    <t>tirelire</t>
  </si>
  <si>
    <t>fond vissé</t>
  </si>
  <si>
    <t>avec nœuds et trou</t>
  </si>
  <si>
    <t>assiette apéritif pm</t>
  </si>
  <si>
    <t>assiette apéritif mm</t>
  </si>
  <si>
    <t>plateau avec axe</t>
  </si>
  <si>
    <t>assiette apéritif par 3</t>
  </si>
  <si>
    <t>3 coupelles</t>
  </si>
  <si>
    <t>solde</t>
  </si>
  <si>
    <t>lolo</t>
  </si>
  <si>
    <t>2 niveaux roulmt</t>
  </si>
  <si>
    <t>2 niveaux pas roulmt</t>
  </si>
  <si>
    <t>tourniquet à épices roulmts</t>
  </si>
  <si>
    <t>tourniquet à épices sans rlmts</t>
  </si>
  <si>
    <t>solidaires</t>
  </si>
  <si>
    <t>Allemagne</t>
  </si>
  <si>
    <t>allemagne</t>
  </si>
  <si>
    <t>h=15cm</t>
  </si>
  <si>
    <t>ANGLAIS</t>
  </si>
  <si>
    <t>buxus</t>
  </si>
  <si>
    <t>cedar</t>
  </si>
  <si>
    <t>cedrus</t>
  </si>
  <si>
    <t>diam 27 cm soldé 20</t>
  </si>
  <si>
    <t xml:space="preserve">  </t>
  </si>
  <si>
    <t>cocobolo h 23cm</t>
  </si>
  <si>
    <t>mutuchi h 25cm</t>
  </si>
  <si>
    <t>sous verre/6</t>
  </si>
  <si>
    <t>lia</t>
  </si>
  <si>
    <t>liane</t>
  </si>
  <si>
    <t>lil</t>
  </si>
  <si>
    <t>liane gabon</t>
  </si>
  <si>
    <t>3 elm abat j rond  cf1401</t>
  </si>
  <si>
    <t>led 220</t>
  </si>
  <si>
    <t>diam 20 cm</t>
  </si>
  <si>
    <t>2 anneaux</t>
  </si>
  <si>
    <t>mat 1 anneau</t>
  </si>
  <si>
    <t>plombée</t>
  </si>
  <si>
    <t>diam 21cm</t>
  </si>
  <si>
    <t>ny+mou 18cm</t>
  </si>
  <si>
    <t>pétra</t>
  </si>
  <si>
    <t>st benoit</t>
  </si>
  <si>
    <t>sophie</t>
  </si>
  <si>
    <t>brds hexagonaux</t>
  </si>
  <si>
    <t>couvercle cousu</t>
  </si>
  <si>
    <t>h =14 diam=13</t>
  </si>
  <si>
    <t>plateau apéritif 4 coupes</t>
  </si>
  <si>
    <t>lampe droite tgm</t>
  </si>
  <si>
    <t>h=19 cm</t>
  </si>
  <si>
    <t>diam 35.5</t>
  </si>
  <si>
    <t>plateau avec axe d16</t>
  </si>
  <si>
    <t>d=9cm</t>
  </si>
  <si>
    <t>sous verre pm/4</t>
  </si>
  <si>
    <t>sous verre gm</t>
  </si>
  <si>
    <t>4 éléments</t>
  </si>
  <si>
    <t>1 élément</t>
  </si>
  <si>
    <t>3 éléments</t>
  </si>
  <si>
    <t>présentoir</t>
  </si>
  <si>
    <t xml:space="preserve">                </t>
  </si>
  <si>
    <t>avec couvercle h=21</t>
  </si>
  <si>
    <t>luquet</t>
  </si>
  <si>
    <t>pendule antih</t>
  </si>
  <si>
    <t>coco</t>
  </si>
  <si>
    <t>jmbertrand</t>
  </si>
  <si>
    <t>jpwilling</t>
  </si>
  <si>
    <t>lampe spéciale</t>
  </si>
  <si>
    <t>casse tête ficelle fac</t>
  </si>
  <si>
    <t>casse tête ficelle moy</t>
  </si>
  <si>
    <t>casse tête ficelle dif</t>
  </si>
  <si>
    <t>dessus amourette</t>
  </si>
  <si>
    <t>bol à laine</t>
  </si>
  <si>
    <t>led 120V</t>
  </si>
  <si>
    <t>plat casse noix pm</t>
  </si>
  <si>
    <t>colette</t>
  </si>
  <si>
    <t>pal</t>
  </si>
  <si>
    <t>palissandre</t>
  </si>
  <si>
    <t>pailleret</t>
  </si>
  <si>
    <t>rop</t>
  </si>
  <si>
    <t>ropala</t>
  </si>
  <si>
    <t>rob</t>
  </si>
  <si>
    <t>mop</t>
  </si>
  <si>
    <t>mopane</t>
  </si>
  <si>
    <t>les3 tailles</t>
  </si>
  <si>
    <t>boite à piques simple</t>
  </si>
  <si>
    <t>boite à piques double</t>
  </si>
  <si>
    <t>lampe art 2</t>
  </si>
  <si>
    <t>lampe art 3</t>
  </si>
  <si>
    <t>IF</t>
  </si>
  <si>
    <t>brehier</t>
  </si>
  <si>
    <t>ALLEMAND</t>
  </si>
  <si>
    <t>CLASSIFICATION</t>
  </si>
  <si>
    <t>AMARANTH</t>
  </si>
  <si>
    <t>SNAKE WOOD</t>
  </si>
  <si>
    <t>BUBINGA</t>
  </si>
  <si>
    <t>FRANCAIS</t>
  </si>
  <si>
    <t>BOIS EUROPEENS</t>
  </si>
  <si>
    <t>BOIS EXOTIQUES</t>
  </si>
  <si>
    <t>acacia</t>
  </si>
  <si>
    <t>akasie</t>
  </si>
  <si>
    <t xml:space="preserve">buis      </t>
  </si>
  <si>
    <t>box wood</t>
  </si>
  <si>
    <t>buchsbaum</t>
  </si>
  <si>
    <t>cedre</t>
  </si>
  <si>
    <t>zedernholz</t>
  </si>
  <si>
    <t>chataignier</t>
  </si>
  <si>
    <t>chestnut</t>
  </si>
  <si>
    <t>kastanieholz</t>
  </si>
  <si>
    <t>chëne</t>
  </si>
  <si>
    <t>oak</t>
  </si>
  <si>
    <t>eichenholz</t>
  </si>
  <si>
    <t>bubinga</t>
  </si>
  <si>
    <t xml:space="preserve"> goncalo alves</t>
  </si>
  <si>
    <t>melanoxylon</t>
  </si>
  <si>
    <t>camphor tree</t>
  </si>
  <si>
    <t>crataegus</t>
  </si>
  <si>
    <t>hawthorn</t>
  </si>
  <si>
    <t xml:space="preserve">cherry </t>
  </si>
  <si>
    <t>prunuis cerasus</t>
  </si>
  <si>
    <t>quercus</t>
  </si>
  <si>
    <t>cormier</t>
  </si>
  <si>
    <t>true service tree</t>
  </si>
  <si>
    <t>sorbus domestica</t>
  </si>
  <si>
    <t>verticale</t>
  </si>
  <si>
    <t>demi sphères</t>
  </si>
  <si>
    <t>tul</t>
  </si>
  <si>
    <t>tulipier</t>
  </si>
  <si>
    <t>tic tac</t>
  </si>
  <si>
    <t>casse tête divers</t>
  </si>
  <si>
    <t>ane rouge</t>
  </si>
  <si>
    <t>fleuron ébène</t>
  </si>
  <si>
    <t>antoniotti</t>
  </si>
  <si>
    <t>fleuron buis</t>
  </si>
  <si>
    <t>boite à sel</t>
  </si>
  <si>
    <t>h11 d10</t>
  </si>
  <si>
    <t>bredon</t>
  </si>
  <si>
    <t>d25.5 h7.5</t>
  </si>
  <si>
    <t>h11 d9</t>
  </si>
  <si>
    <t>yasuko</t>
  </si>
  <si>
    <t>boite à bijoux</t>
  </si>
  <si>
    <t>fleur ébène</t>
  </si>
  <si>
    <t>fleuron ébènne</t>
  </si>
  <si>
    <t>h 11,5</t>
  </si>
  <si>
    <t>laurent w</t>
  </si>
  <si>
    <t>christophe l</t>
  </si>
  <si>
    <t>3 plat</t>
  </si>
  <si>
    <t>monique</t>
  </si>
  <si>
    <t>chénérailles</t>
  </si>
  <si>
    <t>bertrand</t>
  </si>
  <si>
    <t>farrigou</t>
  </si>
  <si>
    <t>dr claude</t>
  </si>
  <si>
    <t>maison</t>
  </si>
  <si>
    <t>boite angulaire</t>
  </si>
  <si>
    <t>pentagonale</t>
  </si>
  <si>
    <t>epie</t>
  </si>
  <si>
    <t>CE</t>
  </si>
  <si>
    <t>h14  10.5</t>
  </si>
  <si>
    <t>porte  lettres</t>
  </si>
  <si>
    <t>3 cases</t>
  </si>
  <si>
    <t>perte</t>
  </si>
  <si>
    <t>couvercle if</t>
  </si>
  <si>
    <t>alain l</t>
  </si>
  <si>
    <t>vendu</t>
  </si>
  <si>
    <t>fond secret</t>
  </si>
  <si>
    <t>couvercle rideau</t>
  </si>
  <si>
    <t>avec coupe papier</t>
  </si>
  <si>
    <t>st m</t>
  </si>
  <si>
    <t>saint martin</t>
  </si>
  <si>
    <t>5 tiroirs</t>
  </si>
  <si>
    <t>3 tiroirs</t>
  </si>
  <si>
    <t>3 niveaux</t>
  </si>
  <si>
    <t>ouverture secrete</t>
  </si>
  <si>
    <t>boite carrée pm</t>
  </si>
  <si>
    <t>échauffé h150 d160</t>
  </si>
  <si>
    <t>h190 d14</t>
  </si>
  <si>
    <t>h12,5 d10</t>
  </si>
  <si>
    <t>h13,5 d9,5</t>
  </si>
  <si>
    <t>san</t>
  </si>
  <si>
    <t>santal</t>
  </si>
  <si>
    <t xml:space="preserve">   </t>
  </si>
  <si>
    <t>vase à fleur pm</t>
  </si>
  <si>
    <t>vase à fleur mm</t>
  </si>
  <si>
    <t>vase à fleur gm</t>
  </si>
  <si>
    <t>h 13 cm</t>
  </si>
  <si>
    <t>h 17.5 cm</t>
  </si>
  <si>
    <t>h 25 cm</t>
  </si>
  <si>
    <t>h 23.5</t>
  </si>
  <si>
    <t>h 15</t>
  </si>
  <si>
    <t>h 9 cm</t>
  </si>
  <si>
    <t>monoiue</t>
  </si>
  <si>
    <t>lajoix</t>
  </si>
  <si>
    <t>couvercle vissé</t>
  </si>
  <si>
    <t>incrustations ébène</t>
  </si>
  <si>
    <t>incrustations buis</t>
  </si>
  <si>
    <t>lavaveix</t>
  </si>
  <si>
    <t>saladier gm</t>
  </si>
  <si>
    <t>jmb</t>
  </si>
  <si>
    <t>che am</t>
  </si>
  <si>
    <t>chêne d'amérique</t>
  </si>
  <si>
    <t>fleuron amourette couvercle vissé</t>
  </si>
  <si>
    <t>L21,5x10 h5,5</t>
  </si>
  <si>
    <t xml:space="preserve">L 21,5x9,5 h5 </t>
  </si>
  <si>
    <t>L12xl8x h4,5</t>
  </si>
  <si>
    <t>L15xl7xh4,5</t>
  </si>
  <si>
    <t>3 tiroirs amarante</t>
  </si>
  <si>
    <t>boite carrée mm</t>
  </si>
  <si>
    <t>teck-tukuma</t>
  </si>
  <si>
    <t>50-80</t>
  </si>
  <si>
    <t>h15 d9.5</t>
  </si>
  <si>
    <t>h22.5 d10</t>
  </si>
  <si>
    <t>gomichon</t>
  </si>
  <si>
    <t xml:space="preserve">boite à crayons </t>
  </si>
  <si>
    <t>20X8X4</t>
  </si>
  <si>
    <t>couv vissé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</si>
</sst>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5" formatCode="#,##0\ &quot;€&quot;;\-#,##0\ &quot;€&quot;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164" formatCode="[$-40C]mmm\-yy;@"/>
    <numFmt numFmtId="165" formatCode="#,##0.00\ &quot;€&quot;"/>
    <numFmt numFmtId="166" formatCode="#,##0\ &quot;€&quot;"/>
    <numFmt numFmtId="167" formatCode="#,##0.00\ _€"/>
    <numFmt numFmtId="168" formatCode="dd/mm/yy;@"/>
    <numFmt numFmtId="169" formatCode="[$-40C]d\-mmm\-yy;@"/>
  </numFmts>
  <fonts count="3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sz val="11"/>
      <color theme="3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u/>
      <sz val="11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4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212121"/>
      <name val="Calibri"/>
      <family val="2"/>
      <scheme val="minor"/>
    </font>
    <font>
      <u/>
      <sz val="11"/>
      <color theme="3"/>
      <name val="Calibri"/>
      <family val="2"/>
    </font>
    <font>
      <sz val="12"/>
      <color theme="3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79">
    <xf numFmtId="0" fontId="0" fillId="0" borderId="0" xfId="0"/>
    <xf numFmtId="0" fontId="2" fillId="0" borderId="0" xfId="0" applyFont="1" applyBorder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0" xfId="0" applyFill="1" applyBorder="1"/>
    <xf numFmtId="0" fontId="1" fillId="0" borderId="2" xfId="0" applyFont="1" applyBorder="1" applyAlignment="1">
      <alignment horizontal="center"/>
    </xf>
    <xf numFmtId="0" fontId="3" fillId="0" borderId="0" xfId="1" applyBorder="1" applyAlignment="1" applyProtection="1">
      <alignment vertical="top" wrapText="1"/>
    </xf>
    <xf numFmtId="0" fontId="4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6" fillId="0" borderId="2" xfId="0" applyFont="1" applyBorder="1" applyAlignment="1">
      <alignment horizontal="center"/>
    </xf>
    <xf numFmtId="0" fontId="3" fillId="0" borderId="0" xfId="1" applyBorder="1" applyAlignment="1" applyProtection="1">
      <alignment wrapText="1"/>
    </xf>
    <xf numFmtId="0" fontId="7" fillId="0" borderId="2" xfId="0" applyFont="1" applyBorder="1" applyAlignment="1">
      <alignment horizontal="center"/>
    </xf>
    <xf numFmtId="0" fontId="0" fillId="0" borderId="2" xfId="0" applyBorder="1"/>
    <xf numFmtId="0" fontId="4" fillId="0" borderId="2" xfId="0" applyFont="1" applyBorder="1" applyAlignment="1">
      <alignment vertical="top" wrapText="1"/>
    </xf>
    <xf numFmtId="17" fontId="0" fillId="0" borderId="0" xfId="0" applyNumberFormat="1" applyBorder="1" applyAlignment="1" applyProtection="1">
      <alignment horizontal="left"/>
      <protection locked="0"/>
    </xf>
    <xf numFmtId="0" fontId="9" fillId="0" borderId="0" xfId="0" applyFont="1" applyBorder="1" applyAlignment="1" applyProtection="1">
      <alignment horizontal="right"/>
      <protection locked="0"/>
    </xf>
    <xf numFmtId="0" fontId="0" fillId="0" borderId="0" xfId="0" applyBorder="1" applyAlignment="1" applyProtection="1"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0" fillId="0" borderId="0" xfId="0" applyNumberForma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  <protection locked="0"/>
    </xf>
    <xf numFmtId="0" fontId="0" fillId="0" borderId="0" xfId="0" applyBorder="1" applyProtection="1"/>
    <xf numFmtId="0" fontId="0" fillId="0" borderId="0" xfId="0" applyBorder="1" applyAlignment="1" applyProtection="1">
      <alignment horizontal="center" vertical="center"/>
      <protection locked="0"/>
    </xf>
    <xf numFmtId="44" fontId="0" fillId="0" borderId="0" xfId="0" applyNumberFormat="1" applyBorder="1" applyProtection="1"/>
    <xf numFmtId="14" fontId="10" fillId="0" borderId="0" xfId="0" applyNumberFormat="1" applyFont="1" applyBorder="1" applyAlignment="1" applyProtection="1">
      <alignment horizontal="right"/>
      <protection locked="0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NumberFormat="1" applyFont="1" applyBorder="1" applyAlignment="1" applyProtection="1">
      <alignment horizontal="center" vertical="center"/>
    </xf>
    <xf numFmtId="0" fontId="13" fillId="0" borderId="0" xfId="0" applyFont="1" applyBorder="1" applyAlignment="1">
      <alignment horizontal="center"/>
    </xf>
    <xf numFmtId="0" fontId="0" fillId="0" borderId="0" xfId="0" applyBorder="1" applyProtection="1">
      <protection locked="0"/>
    </xf>
    <xf numFmtId="17" fontId="14" fillId="0" borderId="0" xfId="0" applyNumberFormat="1" applyFon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center" vertical="center"/>
    </xf>
    <xf numFmtId="0" fontId="9" fillId="0" borderId="0" xfId="0" applyNumberFormat="1" applyFont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center" wrapText="1"/>
      <protection locked="0"/>
    </xf>
    <xf numFmtId="0" fontId="15" fillId="0" borderId="0" xfId="0" applyNumberFormat="1" applyFont="1" applyBorder="1" applyAlignment="1" applyProtection="1">
      <alignment horizontal="center" wrapText="1"/>
    </xf>
    <xf numFmtId="0" fontId="0" fillId="0" borderId="0" xfId="0" applyBorder="1" applyAlignment="1" applyProtection="1">
      <alignment horizontal="center" wrapText="1"/>
    </xf>
    <xf numFmtId="0" fontId="2" fillId="0" borderId="0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/>
      <protection locked="0"/>
    </xf>
    <xf numFmtId="0" fontId="16" fillId="0" borderId="0" xfId="0" applyNumberFormat="1" applyFont="1" applyBorder="1" applyAlignment="1" applyProtection="1">
      <alignment horizontal="center" vertical="center"/>
      <protection locked="0"/>
    </xf>
    <xf numFmtId="0" fontId="17" fillId="0" borderId="0" xfId="0" applyNumberFormat="1" applyFont="1" applyBorder="1" applyAlignment="1" applyProtection="1">
      <alignment horizontal="center"/>
    </xf>
    <xf numFmtId="0" fontId="17" fillId="0" borderId="0" xfId="0" applyNumberFormat="1" applyFont="1" applyBorder="1" applyAlignment="1" applyProtection="1">
      <alignment horizontal="center"/>
      <protection locked="0"/>
    </xf>
    <xf numFmtId="44" fontId="12" fillId="0" borderId="0" xfId="0" applyNumberFormat="1" applyFont="1" applyBorder="1" applyAlignment="1" applyProtection="1">
      <alignment horizontal="center"/>
    </xf>
    <xf numFmtId="165" fontId="12" fillId="0" borderId="0" xfId="0" applyNumberFormat="1" applyFont="1" applyBorder="1" applyAlignment="1" applyProtection="1">
      <alignment horizontal="center" vertical="center"/>
    </xf>
    <xf numFmtId="0" fontId="12" fillId="0" borderId="0" xfId="0" applyNumberFormat="1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>
      <alignment horizontal="center" vertical="center"/>
    </xf>
    <xf numFmtId="0" fontId="10" fillId="0" borderId="4" xfId="0" applyNumberFormat="1" applyFont="1" applyBorder="1" applyAlignment="1" applyProtection="1">
      <alignment horizontal="center" vertical="center"/>
      <protection locked="0"/>
    </xf>
    <xf numFmtId="166" fontId="10" fillId="0" borderId="4" xfId="0" applyNumberFormat="1" applyFont="1" applyBorder="1" applyAlignment="1" applyProtection="1">
      <alignment horizontal="center" vertical="center"/>
    </xf>
    <xf numFmtId="1" fontId="10" fillId="0" borderId="4" xfId="0" applyNumberFormat="1" applyFont="1" applyBorder="1" applyAlignment="1" applyProtection="1">
      <alignment horizontal="center" vertical="center"/>
    </xf>
    <xf numFmtId="1" fontId="10" fillId="0" borderId="4" xfId="0" applyNumberFormat="1" applyFont="1" applyBorder="1" applyAlignment="1" applyProtection="1">
      <alignment horizontal="center" vertical="center"/>
      <protection locked="0"/>
    </xf>
    <xf numFmtId="41" fontId="10" fillId="0" borderId="4" xfId="0" applyNumberFormat="1" applyFon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Protection="1"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0" borderId="2" xfId="0" applyNumberFormat="1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/>
    </xf>
    <xf numFmtId="14" fontId="0" fillId="0" borderId="2" xfId="0" applyNumberFormat="1" applyBorder="1" applyProtection="1">
      <protection locked="0"/>
    </xf>
    <xf numFmtId="0" fontId="0" fillId="0" borderId="2" xfId="0" applyBorder="1" applyAlignment="1" applyProtection="1">
      <alignment horizontal="right" shrinkToFit="1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NumberFormat="1" applyFill="1" applyBorder="1" applyAlignment="1" applyProtection="1">
      <alignment horizontal="center" vertical="center"/>
      <protection locked="0"/>
    </xf>
    <xf numFmtId="166" fontId="0" fillId="0" borderId="2" xfId="0" applyNumberFormat="1" applyBorder="1" applyAlignment="1" applyProtection="1">
      <alignment horizontal="right"/>
    </xf>
    <xf numFmtId="164" fontId="1" fillId="0" borderId="2" xfId="0" applyNumberFormat="1" applyFont="1" applyBorder="1" applyProtection="1"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166" fontId="0" fillId="0" borderId="2" xfId="0" applyNumberFormat="1" applyFill="1" applyBorder="1" applyProtection="1"/>
    <xf numFmtId="41" fontId="0" fillId="0" borderId="2" xfId="0" applyNumberFormat="1" applyBorder="1" applyAlignment="1" applyProtection="1">
      <alignment horizontal="center"/>
    </xf>
    <xf numFmtId="0" fontId="0" fillId="0" borderId="0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right"/>
      <protection locked="0"/>
    </xf>
    <xf numFmtId="0" fontId="0" fillId="0" borderId="5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67" fontId="0" fillId="0" borderId="2" xfId="0" applyNumberFormat="1" applyFill="1" applyBorder="1" applyProtection="1">
      <protection locked="0"/>
    </xf>
    <xf numFmtId="41" fontId="0" fillId="0" borderId="2" xfId="0" applyNumberFormat="1" applyBorder="1" applyAlignment="1" applyProtection="1">
      <alignment horizontal="center"/>
      <protection locked="0"/>
    </xf>
    <xf numFmtId="164" fontId="1" fillId="0" borderId="2" xfId="0" applyNumberFormat="1" applyFont="1" applyFill="1" applyBorder="1" applyProtection="1">
      <protection locked="0"/>
    </xf>
    <xf numFmtId="49" fontId="0" fillId="0" borderId="2" xfId="0" applyNumberFormat="1" applyBorder="1" applyProtection="1">
      <protection locked="0"/>
    </xf>
    <xf numFmtId="14" fontId="0" fillId="0" borderId="0" xfId="0" applyNumberFormat="1" applyBorder="1"/>
    <xf numFmtId="0" fontId="7" fillId="0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>
      <alignment horizontal="center"/>
    </xf>
    <xf numFmtId="0" fontId="7" fillId="0" borderId="2" xfId="0" applyFont="1" applyBorder="1" applyAlignment="1" applyProtection="1">
      <alignment horizontal="right"/>
      <protection locked="0"/>
    </xf>
    <xf numFmtId="0" fontId="7" fillId="0" borderId="2" xfId="0" applyFont="1" applyBorder="1" applyAlignment="1" applyProtection="1">
      <alignment horizontal="right" shrinkToFit="1"/>
      <protection locked="0"/>
    </xf>
    <xf numFmtId="0" fontId="3" fillId="0" borderId="2" xfId="1" applyBorder="1" applyAlignment="1" applyProtection="1">
      <alignment horizontal="left"/>
      <protection locked="0"/>
    </xf>
    <xf numFmtId="0" fontId="18" fillId="0" borderId="2" xfId="1" applyFont="1" applyBorder="1" applyAlignment="1" applyProtection="1">
      <alignment horizontal="left"/>
      <protection locked="0"/>
    </xf>
    <xf numFmtId="0" fontId="19" fillId="0" borderId="2" xfId="0" applyFont="1" applyBorder="1" applyAlignment="1" applyProtection="1">
      <alignment horizontal="right"/>
      <protection locked="0"/>
    </xf>
    <xf numFmtId="0" fontId="19" fillId="0" borderId="2" xfId="0" applyNumberFormat="1" applyFont="1" applyBorder="1" applyAlignment="1" applyProtection="1">
      <alignment horizontal="center" vertical="center"/>
      <protection locked="0"/>
    </xf>
    <xf numFmtId="0" fontId="19" fillId="0" borderId="2" xfId="0" applyNumberFormat="1" applyFont="1" applyBorder="1" applyAlignment="1" applyProtection="1">
      <alignment horizontal="center"/>
      <protection locked="0"/>
    </xf>
    <xf numFmtId="0" fontId="7" fillId="0" borderId="2" xfId="0" applyNumberFormat="1" applyFont="1" applyBorder="1" applyAlignment="1" applyProtection="1">
      <alignment horizontal="center" vertical="center"/>
      <protection locked="0"/>
    </xf>
    <xf numFmtId="49" fontId="0" fillId="0" borderId="0" xfId="0" applyNumberFormat="1" applyBorder="1" applyProtection="1">
      <protection locked="0"/>
    </xf>
    <xf numFmtId="49" fontId="10" fillId="0" borderId="4" xfId="0" applyNumberFormat="1" applyFont="1" applyBorder="1" applyAlignment="1" applyProtection="1">
      <alignment horizontal="center" vertical="center"/>
      <protection locked="0"/>
    </xf>
    <xf numFmtId="49" fontId="0" fillId="0" borderId="2" xfId="0" applyNumberFormat="1" applyBorder="1" applyAlignment="1" applyProtection="1">
      <alignment horizontal="center"/>
      <protection locked="0"/>
    </xf>
    <xf numFmtId="49" fontId="0" fillId="0" borderId="0" xfId="0" applyNumberFormat="1" applyBorder="1"/>
    <xf numFmtId="0" fontId="15" fillId="0" borderId="0" xfId="0" applyNumberFormat="1" applyFont="1" applyBorder="1" applyAlignment="1" applyProtection="1">
      <alignment horizontal="center" wrapText="1"/>
      <protection locked="0"/>
    </xf>
    <xf numFmtId="0" fontId="12" fillId="0" borderId="0" xfId="0" applyFont="1" applyBorder="1" applyAlignment="1" applyProtection="1">
      <alignment horizontal="center" vertical="center" wrapText="1"/>
      <protection locked="0"/>
    </xf>
    <xf numFmtId="44" fontId="12" fillId="0" borderId="0" xfId="0" applyNumberFormat="1" applyFont="1" applyBorder="1" applyAlignment="1" applyProtection="1">
      <alignment horizontal="center" vertical="center" wrapText="1"/>
    </xf>
    <xf numFmtId="0" fontId="0" fillId="0" borderId="2" xfId="0" applyNumberFormat="1" applyBorder="1" applyProtection="1"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3" fillId="0" borderId="2" xfId="1" applyBorder="1" applyAlignment="1" applyProtection="1">
      <alignment horizontal="right"/>
      <protection locked="0"/>
    </xf>
    <xf numFmtId="0" fontId="3" fillId="0" borderId="2" xfId="1" applyBorder="1" applyAlignment="1" applyProtection="1">
      <alignment horizontal="right" shrinkToFit="1"/>
      <protection locked="0"/>
    </xf>
    <xf numFmtId="0" fontId="0" fillId="0" borderId="2" xfId="0" applyFill="1" applyBorder="1" applyProtection="1">
      <protection locked="0"/>
    </xf>
    <xf numFmtId="0" fontId="0" fillId="0" borderId="7" xfId="0" applyBorder="1" applyAlignment="1" applyProtection="1">
      <alignment horizontal="right" shrinkToFit="1"/>
      <protection locked="0"/>
    </xf>
    <xf numFmtId="166" fontId="0" fillId="0" borderId="2" xfId="0" applyNumberFormat="1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right"/>
      <protection locked="0"/>
    </xf>
    <xf numFmtId="0" fontId="0" fillId="0" borderId="2" xfId="0" applyNumberFormat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NumberFormat="1" applyFill="1" applyBorder="1" applyAlignment="1" applyProtection="1">
      <alignment horizontal="center" vertical="center"/>
      <protection locked="0"/>
    </xf>
    <xf numFmtId="164" fontId="1" fillId="0" borderId="2" xfId="0" applyNumberFormat="1" applyFont="1" applyFill="1" applyBorder="1" applyAlignment="1" applyProtection="1">
      <alignment horizontal="center"/>
      <protection locked="0"/>
    </xf>
    <xf numFmtId="0" fontId="7" fillId="0" borderId="2" xfId="0" applyFont="1" applyFill="1" applyBorder="1" applyAlignment="1" applyProtection="1">
      <alignment horizont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19" fillId="0" borderId="2" xfId="0" applyFont="1" applyBorder="1" applyAlignment="1" applyProtection="1">
      <alignment horizontal="left"/>
      <protection locked="0"/>
    </xf>
    <xf numFmtId="0" fontId="20" fillId="0" borderId="2" xfId="0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7" fillId="0" borderId="2" xfId="0" applyFont="1" applyFill="1" applyBorder="1" applyAlignment="1" applyProtection="1">
      <alignment horizontal="center" vertical="center"/>
      <protection locked="0"/>
    </xf>
    <xf numFmtId="17" fontId="3" fillId="0" borderId="2" xfId="1" applyNumberFormat="1" applyBorder="1" applyAlignment="1" applyProtection="1">
      <alignment horizontal="left"/>
      <protection locked="0"/>
    </xf>
    <xf numFmtId="17" fontId="19" fillId="0" borderId="2" xfId="0" applyNumberFormat="1" applyFont="1" applyBorder="1" applyAlignment="1" applyProtection="1">
      <alignment horizontal="right"/>
      <protection locked="0"/>
    </xf>
    <xf numFmtId="17" fontId="19" fillId="0" borderId="2" xfId="0" applyNumberFormat="1" applyFont="1" applyBorder="1" applyAlignment="1" applyProtection="1">
      <alignment horizontal="center"/>
      <protection locked="0"/>
    </xf>
    <xf numFmtId="0" fontId="19" fillId="0" borderId="0" xfId="0" applyNumberFormat="1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wrapText="1"/>
      <protection locked="0"/>
    </xf>
    <xf numFmtId="0" fontId="7" fillId="0" borderId="2" xfId="0" applyFont="1" applyFill="1" applyBorder="1" applyAlignment="1" applyProtection="1">
      <alignment horizontal="center"/>
    </xf>
    <xf numFmtId="165" fontId="0" fillId="0" borderId="0" xfId="0" applyNumberFormat="1" applyBorder="1" applyProtection="1"/>
    <xf numFmtId="165" fontId="12" fillId="0" borderId="0" xfId="0" applyNumberFormat="1" applyFont="1" applyBorder="1" applyAlignment="1" applyProtection="1">
      <alignment horizontal="center" vertical="center" wrapText="1"/>
    </xf>
    <xf numFmtId="165" fontId="10" fillId="0" borderId="4" xfId="0" applyNumberFormat="1" applyFont="1" applyBorder="1" applyAlignment="1" applyProtection="1">
      <alignment horizontal="center" vertical="center"/>
    </xf>
    <xf numFmtId="165" fontId="0" fillId="0" borderId="2" xfId="0" applyNumberFormat="1" applyBorder="1" applyProtection="1">
      <protection locked="0"/>
    </xf>
    <xf numFmtId="165" fontId="0" fillId="0" borderId="0" xfId="0" applyNumberFormat="1" applyBorder="1"/>
    <xf numFmtId="166" fontId="0" fillId="0" borderId="0" xfId="0" applyNumberFormat="1" applyBorder="1" applyAlignment="1" applyProtection="1">
      <alignment horizontal="center"/>
    </xf>
    <xf numFmtId="166" fontId="11" fillId="0" borderId="0" xfId="0" applyNumberFormat="1" applyFont="1" applyBorder="1" applyAlignment="1" applyProtection="1">
      <alignment horizontal="center" vertical="center"/>
    </xf>
    <xf numFmtId="166" fontId="15" fillId="0" borderId="0" xfId="0" applyNumberFormat="1" applyFont="1" applyBorder="1" applyAlignment="1" applyProtection="1">
      <alignment horizontal="center" wrapText="1"/>
    </xf>
    <xf numFmtId="166" fontId="17" fillId="0" borderId="0" xfId="0" applyNumberFormat="1" applyFont="1" applyBorder="1" applyAlignment="1" applyProtection="1">
      <alignment horizontal="center"/>
      <protection locked="0"/>
    </xf>
    <xf numFmtId="166" fontId="0" fillId="0" borderId="2" xfId="0" applyNumberFormat="1" applyBorder="1" applyProtection="1">
      <protection locked="0"/>
    </xf>
    <xf numFmtId="166" fontId="0" fillId="0" borderId="0" xfId="0" applyNumberFormat="1" applyBorder="1"/>
    <xf numFmtId="5" fontId="0" fillId="0" borderId="0" xfId="0" applyNumberFormat="1"/>
    <xf numFmtId="5" fontId="10" fillId="0" borderId="4" xfId="0" applyNumberFormat="1" applyFont="1" applyBorder="1" applyAlignment="1" applyProtection="1">
      <alignment horizontal="center" vertical="center"/>
    </xf>
    <xf numFmtId="168" fontId="0" fillId="0" borderId="0" xfId="0" applyNumberFormat="1"/>
    <xf numFmtId="165" fontId="0" fillId="0" borderId="0" xfId="0" applyNumberFormat="1"/>
    <xf numFmtId="0" fontId="0" fillId="0" borderId="0" xfId="0" applyNumberFormat="1" applyBorder="1"/>
    <xf numFmtId="0" fontId="0" fillId="0" borderId="0" xfId="0" applyNumberFormat="1" applyBorder="1" applyProtection="1">
      <protection locked="0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/>
    <xf numFmtId="0" fontId="0" fillId="0" borderId="2" xfId="0" applyFill="1" applyBorder="1"/>
    <xf numFmtId="168" fontId="8" fillId="0" borderId="0" xfId="0" applyNumberFormat="1" applyFont="1" applyBorder="1" applyAlignment="1" applyProtection="1">
      <alignment horizontal="right"/>
      <protection locked="0"/>
    </xf>
    <xf numFmtId="168" fontId="0" fillId="0" borderId="0" xfId="0" applyNumberFormat="1" applyBorder="1" applyAlignment="1" applyProtection="1">
      <alignment horizontal="right"/>
      <protection locked="0"/>
    </xf>
    <xf numFmtId="168" fontId="10" fillId="0" borderId="4" xfId="0" applyNumberFormat="1" applyFont="1" applyBorder="1" applyAlignment="1" applyProtection="1">
      <alignment horizontal="right" vertical="center"/>
      <protection locked="0"/>
    </xf>
    <xf numFmtId="168" fontId="0" fillId="0" borderId="2" xfId="0" applyNumberFormat="1" applyBorder="1" applyAlignment="1" applyProtection="1">
      <alignment horizontal="right"/>
      <protection locked="0"/>
    </xf>
    <xf numFmtId="168" fontId="1" fillId="0" borderId="2" xfId="0" applyNumberFormat="1" applyFont="1" applyBorder="1" applyAlignment="1" applyProtection="1">
      <alignment horizontal="right"/>
      <protection locked="0"/>
    </xf>
    <xf numFmtId="168" fontId="10" fillId="0" borderId="2" xfId="0" applyNumberFormat="1" applyFont="1" applyBorder="1" applyAlignment="1" applyProtection="1">
      <alignment horizontal="right"/>
      <protection locked="0"/>
    </xf>
    <xf numFmtId="168" fontId="7" fillId="0" borderId="2" xfId="0" applyNumberFormat="1" applyFont="1" applyBorder="1" applyAlignment="1" applyProtection="1">
      <alignment horizontal="right"/>
      <protection locked="0"/>
    </xf>
    <xf numFmtId="168" fontId="0" fillId="0" borderId="0" xfId="0" applyNumberFormat="1" applyBorder="1" applyAlignment="1">
      <alignment horizontal="right"/>
    </xf>
    <xf numFmtId="166" fontId="0" fillId="0" borderId="0" xfId="0" applyNumberFormat="1" applyBorder="1" applyProtection="1"/>
    <xf numFmtId="166" fontId="12" fillId="0" borderId="0" xfId="0" applyNumberFormat="1" applyFont="1" applyBorder="1" applyAlignment="1" applyProtection="1">
      <alignment horizontal="center" vertical="center"/>
    </xf>
    <xf numFmtId="169" fontId="1" fillId="0" borderId="0" xfId="0" applyNumberFormat="1" applyFont="1" applyBorder="1" applyAlignment="1" applyProtection="1">
      <alignment horizontal="center"/>
      <protection locked="0"/>
    </xf>
    <xf numFmtId="169" fontId="10" fillId="0" borderId="4" xfId="0" applyNumberFormat="1" applyFont="1" applyBorder="1" applyAlignment="1" applyProtection="1">
      <alignment horizontal="center" vertical="center"/>
      <protection locked="0"/>
    </xf>
    <xf numFmtId="169" fontId="0" fillId="0" borderId="0" xfId="0" applyNumberFormat="1" applyBorder="1"/>
    <xf numFmtId="44" fontId="0" fillId="0" borderId="0" xfId="0" applyNumberFormat="1" applyBorder="1" applyAlignment="1" applyProtection="1">
      <alignment horizontal="center"/>
    </xf>
    <xf numFmtId="166" fontId="0" fillId="0" borderId="5" xfId="0" applyNumberFormat="1" applyFill="1" applyBorder="1" applyAlignment="1" applyProtection="1">
      <alignment horizontal="center"/>
      <protection locked="0"/>
    </xf>
    <xf numFmtId="166" fontId="0" fillId="0" borderId="1" xfId="0" applyNumberFormat="1" applyFill="1" applyBorder="1" applyAlignment="1" applyProtection="1">
      <alignment horizontal="center"/>
      <protection locked="0"/>
    </xf>
    <xf numFmtId="166" fontId="0" fillId="0" borderId="6" xfId="0" applyNumberFormat="1" applyFill="1" applyBorder="1" applyAlignment="1" applyProtection="1">
      <alignment horizontal="center"/>
      <protection locked="0"/>
    </xf>
    <xf numFmtId="166" fontId="0" fillId="0" borderId="2" xfId="0" applyNumberFormat="1" applyFill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168" fontId="1" fillId="2" borderId="2" xfId="0" applyNumberFormat="1" applyFont="1" applyFill="1" applyBorder="1" applyAlignment="1" applyProtection="1">
      <alignment horizontal="right"/>
      <protection locked="0"/>
    </xf>
    <xf numFmtId="166" fontId="0" fillId="0" borderId="2" xfId="0" applyNumberFormat="1" applyBorder="1" applyProtection="1"/>
    <xf numFmtId="165" fontId="0" fillId="0" borderId="10" xfId="0" applyNumberFormat="1" applyBorder="1" applyAlignment="1" applyProtection="1">
      <alignment horizontal="center"/>
    </xf>
    <xf numFmtId="166" fontId="12" fillId="0" borderId="0" xfId="0" applyNumberFormat="1" applyFont="1" applyBorder="1" applyAlignment="1" applyProtection="1">
      <alignment horizontal="center" vertical="center" wrapText="1"/>
    </xf>
    <xf numFmtId="168" fontId="0" fillId="0" borderId="2" xfId="0" applyNumberFormat="1" applyBorder="1" applyAlignment="1" applyProtection="1">
      <alignment horizontal="right"/>
    </xf>
    <xf numFmtId="0" fontId="0" fillId="0" borderId="2" xfId="0" applyBorder="1" applyProtection="1"/>
    <xf numFmtId="169" fontId="0" fillId="0" borderId="2" xfId="0" applyNumberFormat="1" applyBorder="1" applyProtection="1"/>
    <xf numFmtId="0" fontId="8" fillId="0" borderId="0" xfId="0" applyNumberFormat="1" applyFont="1" applyBorder="1" applyAlignment="1" applyProtection="1">
      <alignment horizontal="center"/>
    </xf>
    <xf numFmtId="17" fontId="0" fillId="0" borderId="0" xfId="0" applyNumberFormat="1" applyBorder="1" applyAlignment="1" applyProtection="1">
      <alignment horizontal="left"/>
    </xf>
    <xf numFmtId="0" fontId="9" fillId="0" borderId="0" xfId="0" applyFont="1" applyBorder="1" applyAlignment="1" applyProtection="1">
      <alignment horizontal="right"/>
    </xf>
    <xf numFmtId="0" fontId="0" fillId="0" borderId="0" xfId="0" applyBorder="1" applyAlignment="1" applyProtection="1"/>
    <xf numFmtId="0" fontId="0" fillId="0" borderId="0" xfId="0" applyNumberFormat="1" applyBorder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/>
    </xf>
    <xf numFmtId="14" fontId="10" fillId="0" borderId="0" xfId="0" applyNumberFormat="1" applyFont="1" applyBorder="1" applyAlignment="1" applyProtection="1">
      <alignment horizontal="right"/>
    </xf>
    <xf numFmtId="0" fontId="11" fillId="0" borderId="0" xfId="0" applyFont="1" applyBorder="1" applyAlignment="1" applyProtection="1">
      <alignment horizontal="left" vertical="center"/>
    </xf>
    <xf numFmtId="166" fontId="13" fillId="0" borderId="0" xfId="0" applyNumberFormat="1" applyFont="1" applyBorder="1" applyAlignment="1" applyProtection="1">
      <alignment horizontal="center"/>
    </xf>
    <xf numFmtId="17" fontId="14" fillId="0" borderId="0" xfId="0" applyNumberFormat="1" applyFont="1" applyBorder="1" applyAlignment="1" applyProtection="1">
      <alignment horizontal="left"/>
    </xf>
    <xf numFmtId="0" fontId="15" fillId="0" borderId="0" xfId="0" applyFont="1" applyBorder="1" applyAlignment="1" applyProtection="1">
      <alignment horizontal="center" wrapText="1"/>
    </xf>
    <xf numFmtId="0" fontId="2" fillId="0" borderId="0" xfId="0" applyFont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center"/>
    </xf>
    <xf numFmtId="0" fontId="16" fillId="0" borderId="0" xfId="0" applyNumberFormat="1" applyFont="1" applyBorder="1" applyAlignment="1" applyProtection="1">
      <alignment horizontal="center" vertical="center"/>
    </xf>
    <xf numFmtId="0" fontId="10" fillId="0" borderId="4" xfId="0" applyNumberFormat="1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</xf>
    <xf numFmtId="164" fontId="10" fillId="0" borderId="4" xfId="0" applyNumberFormat="1" applyFont="1" applyBorder="1" applyAlignment="1" applyProtection="1">
      <alignment horizontal="center" vertical="center"/>
    </xf>
    <xf numFmtId="14" fontId="8" fillId="0" borderId="0" xfId="0" applyNumberFormat="1" applyFont="1" applyBorder="1" applyAlignment="1" applyProtection="1">
      <alignment horizontal="center"/>
    </xf>
    <xf numFmtId="17" fontId="0" fillId="0" borderId="0" xfId="0" applyNumberFormat="1" applyBorder="1" applyAlignment="1" applyProtection="1">
      <alignment horizontal="center"/>
    </xf>
    <xf numFmtId="166" fontId="17" fillId="0" borderId="0" xfId="0" applyNumberFormat="1" applyFont="1" applyBorder="1" applyAlignment="1" applyProtection="1">
      <alignment horizontal="center"/>
    </xf>
    <xf numFmtId="14" fontId="0" fillId="0" borderId="2" xfId="0" applyNumberFormat="1" applyBorder="1" applyProtection="1"/>
    <xf numFmtId="168" fontId="0" fillId="0" borderId="0" xfId="0" applyNumberFormat="1" applyProtection="1">
      <protection locked="0"/>
    </xf>
    <xf numFmtId="0" fontId="0" fillId="0" borderId="0" xfId="0" applyProtection="1">
      <protection locked="0"/>
    </xf>
    <xf numFmtId="5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49" fontId="0" fillId="0" borderId="0" xfId="0" applyNumberFormat="1" applyBorder="1" applyAlignment="1" applyProtection="1"/>
    <xf numFmtId="14" fontId="1" fillId="0" borderId="0" xfId="0" applyNumberFormat="1" applyFont="1" applyBorder="1" applyAlignment="1" applyProtection="1">
      <alignment horizontal="center"/>
    </xf>
    <xf numFmtId="14" fontId="0" fillId="0" borderId="0" xfId="0" applyNumberFormat="1" applyBorder="1" applyAlignment="1" applyProtection="1">
      <alignment horizontal="center"/>
    </xf>
    <xf numFmtId="49" fontId="11" fillId="0" borderId="0" xfId="0" applyNumberFormat="1" applyFont="1" applyBorder="1" applyAlignment="1" applyProtection="1">
      <alignment horizontal="center" vertical="center"/>
    </xf>
    <xf numFmtId="49" fontId="0" fillId="0" borderId="0" xfId="0" applyNumberFormat="1" applyBorder="1" applyProtection="1"/>
    <xf numFmtId="49" fontId="15" fillId="0" borderId="0" xfId="0" applyNumberFormat="1" applyFont="1" applyBorder="1" applyAlignment="1" applyProtection="1">
      <alignment horizontal="center" wrapText="1"/>
    </xf>
    <xf numFmtId="0" fontId="15" fillId="0" borderId="9" xfId="0" applyNumberFormat="1" applyFont="1" applyBorder="1" applyAlignment="1" applyProtection="1">
      <alignment horizontal="center" wrapText="1"/>
    </xf>
    <xf numFmtId="165" fontId="12" fillId="0" borderId="11" xfId="0" applyNumberFormat="1" applyFont="1" applyBorder="1" applyAlignment="1" applyProtection="1">
      <alignment horizontal="center" vertical="center" wrapText="1"/>
    </xf>
    <xf numFmtId="49" fontId="16" fillId="0" borderId="0" xfId="0" applyNumberFormat="1" applyFont="1" applyBorder="1" applyAlignment="1" applyProtection="1">
      <alignment horizontal="center"/>
    </xf>
    <xf numFmtId="14" fontId="10" fillId="0" borderId="4" xfId="0" applyNumberFormat="1" applyFont="1" applyBorder="1" applyAlignment="1" applyProtection="1">
      <alignment horizontal="center" vertical="center"/>
    </xf>
    <xf numFmtId="49" fontId="10" fillId="0" borderId="4" xfId="0" applyNumberFormat="1" applyFont="1" applyBorder="1" applyAlignment="1" applyProtection="1">
      <alignment horizontal="center" vertical="center"/>
    </xf>
    <xf numFmtId="49" fontId="0" fillId="0" borderId="2" xfId="0" applyNumberFormat="1" applyBorder="1" applyProtection="1"/>
    <xf numFmtId="165" fontId="0" fillId="0" borderId="2" xfId="0" applyNumberFormat="1" applyBorder="1" applyProtection="1"/>
    <xf numFmtId="0" fontId="0" fillId="0" borderId="0" xfId="0" applyProtection="1"/>
    <xf numFmtId="168" fontId="0" fillId="0" borderId="0" xfId="0" applyNumberFormat="1" applyProtection="1"/>
    <xf numFmtId="5" fontId="0" fillId="0" borderId="0" xfId="0" applyNumberFormat="1" applyProtection="1"/>
    <xf numFmtId="165" fontId="0" fillId="0" borderId="0" xfId="0" applyNumberFormat="1" applyProtection="1"/>
    <xf numFmtId="168" fontId="10" fillId="0" borderId="4" xfId="0" applyNumberFormat="1" applyFont="1" applyBorder="1" applyAlignment="1" applyProtection="1">
      <alignment horizontal="center" vertical="center"/>
    </xf>
    <xf numFmtId="168" fontId="0" fillId="0" borderId="2" xfId="0" applyNumberFormat="1" applyBorder="1" applyProtection="1"/>
    <xf numFmtId="5" fontId="0" fillId="0" borderId="2" xfId="0" applyNumberFormat="1" applyBorder="1" applyProtection="1"/>
    <xf numFmtId="0" fontId="15" fillId="0" borderId="0" xfId="0" applyNumberFormat="1" applyFont="1" applyBorder="1" applyAlignment="1" applyProtection="1">
      <alignment horizontal="center" wrapText="1"/>
    </xf>
    <xf numFmtId="3" fontId="0" fillId="0" borderId="2" xfId="0" applyNumberFormat="1" applyBorder="1" applyAlignment="1" applyProtection="1">
      <alignment horizontal="center"/>
    </xf>
    <xf numFmtId="166" fontId="12" fillId="0" borderId="11" xfId="0" applyNumberFormat="1" applyFont="1" applyBorder="1" applyAlignment="1" applyProtection="1">
      <alignment horizontal="center" vertical="center" wrapText="1"/>
    </xf>
    <xf numFmtId="166" fontId="12" fillId="0" borderId="14" xfId="0" applyNumberFormat="1" applyFont="1" applyBorder="1" applyAlignment="1" applyProtection="1">
      <alignment horizontal="center" vertical="center" wrapText="1"/>
    </xf>
    <xf numFmtId="0" fontId="12" fillId="0" borderId="9" xfId="0" applyNumberFormat="1" applyFont="1" applyBorder="1" applyAlignment="1" applyProtection="1">
      <alignment horizontal="center" vertical="center" wrapText="1"/>
    </xf>
    <xf numFmtId="0" fontId="16" fillId="0" borderId="13" xfId="0" applyFont="1" applyBorder="1" applyAlignment="1" applyProtection="1">
      <alignment horizontal="center" vertical="center" wrapText="1"/>
    </xf>
    <xf numFmtId="0" fontId="16" fillId="0" borderId="10" xfId="0" applyNumberFormat="1" applyFont="1" applyBorder="1" applyAlignment="1" applyProtection="1">
      <alignment horizontal="center"/>
    </xf>
    <xf numFmtId="168" fontId="0" fillId="0" borderId="0" xfId="0" applyNumberFormat="1" applyBorder="1" applyAlignment="1" applyProtection="1">
      <alignment horizontal="right"/>
    </xf>
    <xf numFmtId="0" fontId="22" fillId="0" borderId="0" xfId="0" applyFont="1" applyBorder="1" applyAlignment="1" applyProtection="1">
      <alignment horizontal="center"/>
    </xf>
    <xf numFmtId="0" fontId="23" fillId="3" borderId="0" xfId="0" applyFont="1" applyFill="1" applyBorder="1" applyAlignment="1" applyProtection="1">
      <alignment horizontal="center" vertical="center"/>
    </xf>
    <xf numFmtId="0" fontId="15" fillId="0" borderId="9" xfId="0" applyNumberFormat="1" applyFont="1" applyBorder="1" applyAlignment="1" applyProtection="1">
      <alignment horizontal="center"/>
    </xf>
    <xf numFmtId="0" fontId="17" fillId="0" borderId="9" xfId="0" applyNumberFormat="1" applyFont="1" applyBorder="1" applyAlignment="1" applyProtection="1">
      <alignment horizontal="center"/>
    </xf>
    <xf numFmtId="165" fontId="17" fillId="0" borderId="10" xfId="0" applyNumberFormat="1" applyFont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9" fillId="0" borderId="9" xfId="0" applyNumberFormat="1" applyFont="1" applyBorder="1" applyAlignment="1" applyProtection="1">
      <alignment horizontal="center"/>
    </xf>
    <xf numFmtId="166" fontId="15" fillId="0" borderId="12" xfId="0" applyNumberFormat="1" applyFont="1" applyBorder="1" applyAlignment="1" applyProtection="1">
      <alignment horizontal="center"/>
    </xf>
    <xf numFmtId="166" fontId="15" fillId="0" borderId="9" xfId="0" applyNumberFormat="1" applyFont="1" applyBorder="1" applyAlignment="1" applyProtection="1">
      <alignment horizontal="center"/>
    </xf>
    <xf numFmtId="0" fontId="24" fillId="0" borderId="9" xfId="0" applyNumberFormat="1" applyFont="1" applyBorder="1" applyAlignment="1" applyProtection="1">
      <alignment horizontal="center"/>
    </xf>
    <xf numFmtId="166" fontId="17" fillId="0" borderId="12" xfId="0" applyNumberFormat="1" applyFont="1" applyBorder="1" applyAlignment="1" applyProtection="1">
      <alignment horizontal="center"/>
    </xf>
    <xf numFmtId="166" fontId="17" fillId="0" borderId="9" xfId="0" applyNumberFormat="1" applyFont="1" applyBorder="1" applyAlignment="1" applyProtection="1">
      <alignment horizontal="center"/>
    </xf>
    <xf numFmtId="0" fontId="23" fillId="3" borderId="9" xfId="0" applyFont="1" applyFill="1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15" fillId="0" borderId="15" xfId="0" applyNumberFormat="1" applyFont="1" applyBorder="1" applyAlignment="1" applyProtection="1">
      <alignment horizontal="center"/>
    </xf>
    <xf numFmtId="3" fontId="15" fillId="0" borderId="9" xfId="0" applyNumberFormat="1" applyFont="1" applyBorder="1" applyAlignment="1" applyProtection="1">
      <alignment horizontal="center" wrapText="1"/>
    </xf>
    <xf numFmtId="0" fontId="15" fillId="0" borderId="9" xfId="0" applyNumberFormat="1" applyFont="1" applyBorder="1" applyAlignment="1" applyProtection="1">
      <alignment horizontal="center"/>
      <protection locked="0"/>
    </xf>
    <xf numFmtId="0" fontId="9" fillId="0" borderId="17" xfId="0" applyNumberFormat="1" applyFont="1" applyBorder="1" applyAlignment="1" applyProtection="1">
      <alignment horizontal="center"/>
    </xf>
    <xf numFmtId="0" fontId="0" fillId="0" borderId="19" xfId="0" applyBorder="1" applyProtection="1"/>
    <xf numFmtId="3" fontId="0" fillId="0" borderId="9" xfId="0" applyNumberFormat="1" applyBorder="1" applyAlignment="1" applyProtection="1">
      <alignment horizontal="center"/>
    </xf>
    <xf numFmtId="0" fontId="24" fillId="0" borderId="16" xfId="0" applyNumberFormat="1" applyFont="1" applyBorder="1" applyAlignment="1" applyProtection="1">
      <alignment horizontal="center"/>
      <protection locked="0"/>
    </xf>
    <xf numFmtId="0" fontId="24" fillId="0" borderId="9" xfId="0" applyNumberFormat="1" applyFont="1" applyBorder="1" applyAlignment="1" applyProtection="1">
      <alignment horizontal="center"/>
      <protection locked="0"/>
    </xf>
    <xf numFmtId="0" fontId="15" fillId="0" borderId="2" xfId="0" applyFont="1" applyFill="1" applyBorder="1" applyAlignment="1" applyProtection="1">
      <alignment horizontal="center" vertical="center"/>
      <protection locked="0"/>
    </xf>
    <xf numFmtId="0" fontId="22" fillId="0" borderId="15" xfId="0" applyFont="1" applyBorder="1" applyAlignment="1" applyProtection="1">
      <alignment horizontal="center"/>
    </xf>
    <xf numFmtId="0" fontId="22" fillId="0" borderId="16" xfId="0" applyFont="1" applyBorder="1" applyAlignment="1" applyProtection="1">
      <alignment horizontal="center"/>
    </xf>
    <xf numFmtId="0" fontId="9" fillId="0" borderId="15" xfId="0" applyFont="1" applyBorder="1" applyAlignment="1" applyProtection="1">
      <alignment horizontal="right"/>
    </xf>
    <xf numFmtId="0" fontId="0" fillId="0" borderId="16" xfId="0" applyBorder="1" applyProtection="1"/>
    <xf numFmtId="0" fontId="22" fillId="0" borderId="9" xfId="0" applyFont="1" applyBorder="1" applyAlignment="1" applyProtection="1">
      <alignment horizontal="center"/>
    </xf>
    <xf numFmtId="0" fontId="7" fillId="0" borderId="3" xfId="0" applyFont="1" applyBorder="1" applyAlignment="1" applyProtection="1">
      <alignment horizontal="right" shrinkToFit="1"/>
      <protection locked="0"/>
    </xf>
    <xf numFmtId="0" fontId="0" fillId="0" borderId="6" xfId="0" applyBorder="1" applyAlignment="1" applyProtection="1">
      <alignment horizontal="right" shrinkToFit="1"/>
      <protection locked="0"/>
    </xf>
    <xf numFmtId="0" fontId="0" fillId="0" borderId="5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23" fillId="3" borderId="15" xfId="0" applyFont="1" applyFill="1" applyBorder="1" applyAlignment="1" applyProtection="1">
      <alignment horizontal="center"/>
    </xf>
    <xf numFmtId="0" fontId="23" fillId="3" borderId="17" xfId="0" applyFont="1" applyFill="1" applyBorder="1" applyAlignment="1" applyProtection="1">
      <alignment horizontal="center"/>
    </xf>
    <xf numFmtId="165" fontId="0" fillId="0" borderId="0" xfId="0" applyNumberFormat="1" applyBorder="1" applyAlignment="1" applyProtection="1">
      <alignment horizontal="center"/>
    </xf>
    <xf numFmtId="0" fontId="10" fillId="0" borderId="0" xfId="0" applyFont="1" applyBorder="1" applyAlignment="1" applyProtection="1">
      <alignment horizontal="center"/>
    </xf>
    <xf numFmtId="164" fontId="1" fillId="0" borderId="2" xfId="0" applyNumberFormat="1" applyFont="1" applyFill="1" applyBorder="1" applyAlignment="1" applyProtection="1">
      <alignment horizontal="center" vertical="center"/>
      <protection locked="0"/>
    </xf>
    <xf numFmtId="164" fontId="1" fillId="0" borderId="2" xfId="0" applyNumberFormat="1" applyFont="1" applyBorder="1" applyAlignment="1" applyProtection="1">
      <alignment horizontal="center" vertical="center"/>
      <protection locked="0"/>
    </xf>
    <xf numFmtId="164" fontId="25" fillId="0" borderId="4" xfId="0" applyNumberFormat="1" applyFont="1" applyBorder="1" applyAlignment="1" applyProtection="1">
      <alignment horizontal="center" vertical="center"/>
      <protection locked="0"/>
    </xf>
    <xf numFmtId="164" fontId="25" fillId="0" borderId="2" xfId="0" applyNumberFormat="1" applyFont="1" applyBorder="1" applyAlignment="1" applyProtection="1">
      <alignment horizontal="center" vertical="center"/>
      <protection locked="0"/>
    </xf>
    <xf numFmtId="164" fontId="1" fillId="0" borderId="2" xfId="0" applyNumberFormat="1" applyFont="1" applyBorder="1" applyAlignment="1" applyProtection="1">
      <alignment horizontal="center"/>
      <protection locked="0"/>
    </xf>
    <xf numFmtId="164" fontId="1" fillId="0" borderId="5" xfId="0" applyNumberFormat="1" applyFont="1" applyFill="1" applyBorder="1" applyAlignment="1" applyProtection="1">
      <alignment horizontal="center"/>
      <protection locked="0"/>
    </xf>
    <xf numFmtId="0" fontId="15" fillId="0" borderId="0" xfId="0" applyNumberFormat="1" applyFont="1" applyBorder="1" applyAlignment="1" applyProtection="1">
      <alignment horizontal="center" wrapText="1"/>
    </xf>
    <xf numFmtId="14" fontId="10" fillId="0" borderId="2" xfId="0" applyNumberFormat="1" applyFont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49" fontId="10" fillId="0" borderId="2" xfId="0" applyNumberFormat="1" applyFont="1" applyBorder="1" applyAlignment="1" applyProtection="1">
      <alignment horizontal="center" vertical="center"/>
    </xf>
    <xf numFmtId="0" fontId="10" fillId="0" borderId="2" xfId="0" applyNumberFormat="1" applyFont="1" applyBorder="1" applyAlignment="1" applyProtection="1">
      <alignment horizontal="center" vertical="center"/>
    </xf>
    <xf numFmtId="166" fontId="10" fillId="0" borderId="2" xfId="0" applyNumberFormat="1" applyFont="1" applyBorder="1" applyAlignment="1" applyProtection="1">
      <alignment horizontal="center" vertical="center"/>
    </xf>
    <xf numFmtId="1" fontId="10" fillId="0" borderId="2" xfId="0" applyNumberFormat="1" applyFont="1" applyBorder="1" applyAlignment="1" applyProtection="1">
      <alignment horizontal="center" vertical="center"/>
    </xf>
    <xf numFmtId="165" fontId="10" fillId="0" borderId="2" xfId="0" applyNumberFormat="1" applyFont="1" applyBorder="1" applyAlignment="1" applyProtection="1">
      <alignment horizontal="center" vertical="center"/>
    </xf>
    <xf numFmtId="41" fontId="10" fillId="0" borderId="2" xfId="0" applyNumberFormat="1" applyFont="1" applyBorder="1" applyAlignment="1" applyProtection="1">
      <alignment horizontal="center" vertical="center"/>
    </xf>
    <xf numFmtId="166" fontId="0" fillId="0" borderId="1" xfId="0" applyNumberFormat="1" applyFill="1" applyBorder="1" applyAlignment="1" applyProtection="1">
      <alignment horizontal="center"/>
    </xf>
    <xf numFmtId="14" fontId="0" fillId="0" borderId="2" xfId="0" applyNumberFormat="1" applyBorder="1" applyAlignment="1" applyProtection="1">
      <alignment horizontal="center"/>
      <protection locked="0"/>
    </xf>
    <xf numFmtId="0" fontId="3" fillId="0" borderId="0" xfId="1" applyAlignment="1" applyProtection="1">
      <alignment horizontal="left"/>
      <protection locked="0"/>
    </xf>
    <xf numFmtId="0" fontId="3" fillId="0" borderId="2" xfId="1" applyBorder="1" applyAlignment="1" applyProtection="1"/>
    <xf numFmtId="0" fontId="18" fillId="0" borderId="0" xfId="1" applyFont="1" applyAlignment="1" applyProtection="1">
      <alignment horizontal="left"/>
      <protection locked="0"/>
    </xf>
    <xf numFmtId="0" fontId="3" fillId="0" borderId="7" xfId="1" applyBorder="1" applyAlignment="1" applyProtection="1">
      <alignment horizontal="right" shrinkToFit="1"/>
      <protection locked="0"/>
    </xf>
    <xf numFmtId="0" fontId="3" fillId="0" borderId="0" xfId="1" applyBorder="1" applyAlignment="1" applyProtection="1">
      <alignment horizontal="right"/>
      <protection locked="0"/>
    </xf>
    <xf numFmtId="0" fontId="19" fillId="0" borderId="0" xfId="0" applyFont="1" applyBorder="1" applyAlignment="1" applyProtection="1">
      <alignment horizontal="right"/>
      <protection locked="0"/>
    </xf>
    <xf numFmtId="0" fontId="19" fillId="0" borderId="0" xfId="0" applyFont="1" applyBorder="1" applyAlignment="1" applyProtection="1">
      <alignment horizontal="center"/>
      <protection locked="0"/>
    </xf>
    <xf numFmtId="164" fontId="1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5" xfId="1" applyBorder="1" applyAlignment="1" applyProtection="1">
      <alignment horizontal="left"/>
      <protection locked="0"/>
    </xf>
    <xf numFmtId="168" fontId="1" fillId="0" borderId="0" xfId="0" applyNumberFormat="1" applyFont="1" applyBorder="1" applyAlignment="1" applyProtection="1">
      <alignment horizontal="right"/>
      <protection locked="0"/>
    </xf>
    <xf numFmtId="0" fontId="3" fillId="0" borderId="0" xfId="1" applyBorder="1" applyAlignment="1" applyProtection="1">
      <alignment horizontal="left"/>
      <protection locked="0"/>
    </xf>
    <xf numFmtId="17" fontId="3" fillId="0" borderId="0" xfId="1" applyNumberFormat="1" applyAlignment="1" applyProtection="1">
      <alignment horizontal="left"/>
      <protection locked="0"/>
    </xf>
    <xf numFmtId="0" fontId="3" fillId="0" borderId="0" xfId="1" applyAlignment="1" applyProtection="1"/>
    <xf numFmtId="0" fontId="23" fillId="3" borderId="15" xfId="0" applyFont="1" applyFill="1" applyBorder="1" applyAlignment="1" applyProtection="1">
      <alignment horizontal="center"/>
    </xf>
    <xf numFmtId="0" fontId="23" fillId="3" borderId="17" xfId="0" applyFont="1" applyFill="1" applyBorder="1" applyAlignment="1" applyProtection="1">
      <alignment horizontal="center"/>
    </xf>
    <xf numFmtId="168" fontId="0" fillId="0" borderId="2" xfId="0" applyNumberFormat="1" applyBorder="1" applyAlignment="1">
      <alignment horizontal="right"/>
    </xf>
    <xf numFmtId="168" fontId="10" fillId="0" borderId="2" xfId="0" applyNumberFormat="1" applyFont="1" applyBorder="1" applyAlignment="1" applyProtection="1">
      <alignment horizontal="right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>
      <alignment horizontal="center" vertical="center"/>
    </xf>
    <xf numFmtId="49" fontId="10" fillId="0" borderId="2" xfId="0" applyNumberFormat="1" applyFont="1" applyBorder="1" applyAlignment="1" applyProtection="1">
      <alignment horizontal="center" vertical="center"/>
      <protection locked="0"/>
    </xf>
    <xf numFmtId="0" fontId="10" fillId="0" borderId="2" xfId="0" applyNumberFormat="1" applyFont="1" applyBorder="1" applyAlignment="1" applyProtection="1">
      <alignment horizontal="center" vertical="center"/>
      <protection locked="0"/>
    </xf>
    <xf numFmtId="1" fontId="10" fillId="0" borderId="2" xfId="0" applyNumberFormat="1" applyFont="1" applyBorder="1" applyAlignment="1" applyProtection="1">
      <alignment horizontal="center" vertical="center"/>
      <protection locked="0"/>
    </xf>
    <xf numFmtId="0" fontId="10" fillId="0" borderId="20" xfId="0" applyFont="1" applyBorder="1" applyAlignment="1" applyProtection="1">
      <alignment horizontal="center"/>
    </xf>
    <xf numFmtId="0" fontId="0" fillId="4" borderId="0" xfId="0" applyFill="1"/>
    <xf numFmtId="168" fontId="0" fillId="0" borderId="2" xfId="0" applyNumberFormat="1" applyBorder="1" applyAlignment="1" applyProtection="1"/>
    <xf numFmtId="164" fontId="1" fillId="0" borderId="2" xfId="0" applyNumberFormat="1" applyFont="1" applyBorder="1" applyAlignment="1" applyProtection="1">
      <alignment vertical="center"/>
      <protection locked="0"/>
    </xf>
    <xf numFmtId="164" fontId="1" fillId="0" borderId="2" xfId="0" applyNumberFormat="1" applyFont="1" applyBorder="1" applyAlignment="1" applyProtection="1">
      <alignment horizontal="right" vertical="center"/>
      <protection locked="0"/>
    </xf>
    <xf numFmtId="0" fontId="0" fillId="0" borderId="24" xfId="0" applyBorder="1"/>
    <xf numFmtId="0" fontId="0" fillId="0" borderId="26" xfId="0" applyBorder="1"/>
    <xf numFmtId="0" fontId="0" fillId="0" borderId="27" xfId="0" applyBorder="1" applyAlignment="1">
      <alignment horizontal="center"/>
    </xf>
    <xf numFmtId="0" fontId="0" fillId="0" borderId="22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8" xfId="0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0" fillId="0" borderId="16" xfId="0" applyBorder="1"/>
    <xf numFmtId="0" fontId="6" fillId="0" borderId="0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26" fillId="0" borderId="27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22" xfId="0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3" xfId="0" applyBorder="1"/>
    <xf numFmtId="0" fontId="0" fillId="0" borderId="35" xfId="0" applyBorder="1"/>
    <xf numFmtId="0" fontId="15" fillId="0" borderId="0" xfId="0" applyNumberFormat="1" applyFont="1" applyBorder="1" applyAlignment="1" applyProtection="1">
      <alignment horizontal="center" wrapText="1"/>
    </xf>
    <xf numFmtId="166" fontId="12" fillId="0" borderId="0" xfId="0" applyNumberFormat="1" applyFont="1" applyBorder="1" applyAlignment="1" applyProtection="1">
      <alignment horizontal="center" vertical="center" wrapText="1"/>
    </xf>
    <xf numFmtId="49" fontId="0" fillId="0" borderId="0" xfId="0" applyNumberFormat="1" applyBorder="1" applyAlignment="1" applyProtection="1">
      <alignment horizontal="center"/>
      <protection locked="0"/>
    </xf>
    <xf numFmtId="3" fontId="0" fillId="0" borderId="0" xfId="0" applyNumberFormat="1" applyBorder="1" applyAlignment="1" applyProtection="1">
      <alignment horizontal="center"/>
    </xf>
    <xf numFmtId="166" fontId="0" fillId="0" borderId="0" xfId="0" applyNumberFormat="1" applyBorder="1" applyAlignment="1" applyProtection="1">
      <alignment horizontal="right"/>
    </xf>
    <xf numFmtId="164" fontId="1" fillId="0" borderId="0" xfId="0" applyNumberFormat="1" applyFont="1" applyBorder="1" applyProtection="1">
      <protection locked="0"/>
    </xf>
    <xf numFmtId="0" fontId="21" fillId="0" borderId="15" xfId="0" applyNumberFormat="1" applyFont="1" applyBorder="1" applyAlignment="1" applyProtection="1">
      <alignment horizontal="center"/>
    </xf>
    <xf numFmtId="0" fontId="21" fillId="0" borderId="18" xfId="0" applyNumberFormat="1" applyFont="1" applyBorder="1" applyAlignment="1" applyProtection="1">
      <alignment horizontal="center"/>
    </xf>
    <xf numFmtId="0" fontId="21" fillId="0" borderId="17" xfId="0" applyNumberFormat="1" applyFont="1" applyBorder="1" applyAlignment="1" applyProtection="1">
      <alignment horizontal="center"/>
    </xf>
    <xf numFmtId="0" fontId="15" fillId="0" borderId="0" xfId="0" applyNumberFormat="1" applyFont="1" applyBorder="1" applyAlignment="1" applyProtection="1">
      <alignment horizontal="center" wrapText="1"/>
    </xf>
    <xf numFmtId="0" fontId="0" fillId="0" borderId="5" xfId="0" applyBorder="1" applyAlignment="1" applyProtection="1">
      <alignment horizontal="left"/>
      <protection locked="0"/>
    </xf>
    <xf numFmtId="0" fontId="3" fillId="0" borderId="2" xfId="1" applyFill="1" applyBorder="1" applyAlignment="1" applyProtection="1">
      <alignment horizontal="center"/>
    </xf>
    <xf numFmtId="0" fontId="3" fillId="0" borderId="0" xfId="1" applyFill="1" applyAlignment="1" applyProtection="1"/>
    <xf numFmtId="1" fontId="10" fillId="0" borderId="36" xfId="0" applyNumberFormat="1" applyFont="1" applyBorder="1" applyAlignment="1" applyProtection="1">
      <alignment horizontal="center" vertical="center"/>
      <protection locked="0"/>
    </xf>
    <xf numFmtId="169" fontId="10" fillId="0" borderId="2" xfId="0" applyNumberFormat="1" applyFont="1" applyBorder="1" applyAlignment="1" applyProtection="1">
      <alignment horizontal="center" vertical="center"/>
      <protection locked="0"/>
    </xf>
    <xf numFmtId="168" fontId="0" fillId="0" borderId="5" xfId="0" applyNumberFormat="1" applyBorder="1" applyAlignment="1" applyProtection="1">
      <alignment horizontal="right"/>
      <protection locked="0"/>
    </xf>
    <xf numFmtId="0" fontId="3" fillId="0" borderId="5" xfId="1" applyBorder="1" applyAlignment="1" applyProtection="1">
      <alignment horizontal="right"/>
      <protection locked="0"/>
    </xf>
    <xf numFmtId="0" fontId="7" fillId="0" borderId="5" xfId="0" applyFont="1" applyFill="1" applyBorder="1" applyAlignment="1">
      <alignment horizontal="center"/>
    </xf>
    <xf numFmtId="0" fontId="19" fillId="0" borderId="5" xfId="0" applyNumberFormat="1" applyFont="1" applyBorder="1" applyAlignment="1" applyProtection="1">
      <alignment horizontal="center"/>
      <protection locked="0"/>
    </xf>
    <xf numFmtId="166" fontId="0" fillId="0" borderId="5" xfId="0" applyNumberFormat="1" applyBorder="1" applyAlignment="1" applyProtection="1">
      <alignment horizontal="right"/>
    </xf>
    <xf numFmtId="164" fontId="1" fillId="0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>
      <alignment horizont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right" shrinkToFit="1"/>
      <protection locked="0"/>
    </xf>
    <xf numFmtId="0" fontId="19" fillId="0" borderId="0" xfId="0" applyNumberFormat="1" applyFont="1" applyBorder="1" applyAlignment="1" applyProtection="1">
      <alignment horizontal="center"/>
      <protection locked="0"/>
    </xf>
    <xf numFmtId="164" fontId="1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1" applyBorder="1" applyAlignment="1" applyProtection="1">
      <alignment horizontal="right" shrinkToFit="1"/>
      <protection locked="0"/>
    </xf>
    <xf numFmtId="168" fontId="10" fillId="0" borderId="0" xfId="0" applyNumberFormat="1" applyFont="1" applyBorder="1" applyAlignment="1" applyProtection="1">
      <alignment horizontal="right"/>
      <protection locked="0"/>
    </xf>
    <xf numFmtId="168" fontId="7" fillId="0" borderId="0" xfId="0" applyNumberFormat="1" applyFont="1" applyBorder="1" applyAlignment="1" applyProtection="1">
      <alignment horizontal="right"/>
      <protection locked="0"/>
    </xf>
    <xf numFmtId="0" fontId="6" fillId="0" borderId="2" xfId="0" applyFont="1" applyBorder="1" applyAlignment="1" applyProtection="1">
      <alignment horizontal="left"/>
      <protection locked="0"/>
    </xf>
    <xf numFmtId="0" fontId="27" fillId="0" borderId="2" xfId="1" applyFont="1" applyBorder="1" applyAlignment="1" applyProtection="1">
      <alignment horizontal="left"/>
      <protection locked="0"/>
    </xf>
    <xf numFmtId="0" fontId="27" fillId="0" borderId="5" xfId="1" applyFont="1" applyBorder="1" applyAlignment="1" applyProtection="1">
      <alignment horizontal="left"/>
      <protection locked="0"/>
    </xf>
    <xf numFmtId="0" fontId="27" fillId="0" borderId="0" xfId="1" applyFont="1" applyBorder="1" applyAlignment="1" applyProtection="1">
      <alignment horizontal="left"/>
      <protection locked="0"/>
    </xf>
    <xf numFmtId="0" fontId="27" fillId="0" borderId="0" xfId="1" applyFont="1" applyAlignment="1" applyProtection="1">
      <alignment horizontal="left"/>
      <protection locked="0"/>
    </xf>
    <xf numFmtId="0" fontId="27" fillId="0" borderId="2" xfId="1" applyFont="1" applyBorder="1" applyAlignment="1" applyProtection="1"/>
    <xf numFmtId="0" fontId="28" fillId="0" borderId="2" xfId="0" applyFont="1" applyBorder="1" applyAlignment="1" applyProtection="1">
      <alignment horizontal="left"/>
      <protection locked="0"/>
    </xf>
    <xf numFmtId="0" fontId="27" fillId="0" borderId="0" xfId="1" applyFont="1" applyAlignment="1" applyProtection="1"/>
    <xf numFmtId="0" fontId="6" fillId="0" borderId="0" xfId="0" applyFont="1"/>
    <xf numFmtId="17" fontId="27" fillId="0" borderId="2" xfId="1" applyNumberFormat="1" applyFont="1" applyBorder="1" applyAlignment="1" applyProtection="1">
      <alignment horizontal="left"/>
      <protection locked="0"/>
    </xf>
    <xf numFmtId="17" fontId="27" fillId="0" borderId="0" xfId="1" applyNumberFormat="1" applyFont="1" applyAlignment="1" applyProtection="1">
      <alignment horizontal="left"/>
      <protection locked="0"/>
    </xf>
    <xf numFmtId="0" fontId="15" fillId="0" borderId="0" xfId="0" applyNumberFormat="1" applyFont="1" applyBorder="1" applyAlignment="1" applyProtection="1">
      <alignment horizontal="center" wrapText="1"/>
    </xf>
    <xf numFmtId="166" fontId="12" fillId="0" borderId="0" xfId="0" applyNumberFormat="1" applyFont="1" applyBorder="1" applyAlignment="1" applyProtection="1">
      <alignment horizontal="center" vertical="center" wrapText="1"/>
    </xf>
    <xf numFmtId="0" fontId="23" fillId="3" borderId="15" xfId="0" applyFont="1" applyFill="1" applyBorder="1" applyAlignment="1" applyProtection="1">
      <alignment horizontal="center"/>
    </xf>
    <xf numFmtId="0" fontId="23" fillId="3" borderId="17" xfId="0" applyFont="1" applyFill="1" applyBorder="1" applyAlignment="1" applyProtection="1">
      <alignment horizontal="center"/>
    </xf>
    <xf numFmtId="0" fontId="23" fillId="3" borderId="15" xfId="0" applyFont="1" applyFill="1" applyBorder="1" applyAlignment="1">
      <alignment horizontal="center"/>
    </xf>
    <xf numFmtId="0" fontId="23" fillId="3" borderId="17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81"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0</xdr:row>
      <xdr:rowOff>28575</xdr:rowOff>
    </xdr:from>
    <xdr:to>
      <xdr:col>4</xdr:col>
      <xdr:colOff>1457325</xdr:colOff>
      <xdr:row>1</xdr:row>
      <xdr:rowOff>133350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095750" y="28575"/>
          <a:ext cx="1266825" cy="2952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sommire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1000125</xdr:colOff>
          <xdr:row>3</xdr:row>
          <xdr:rowOff>76200</xdr:rowOff>
        </xdr:from>
        <xdr:to>
          <xdr:col>5</xdr:col>
          <xdr:colOff>28575</xdr:colOff>
          <xdr:row>4</xdr:row>
          <xdr:rowOff>238125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lavalez\Desktop\prix%20obje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tableaux"/>
      <sheetName val="modèle"/>
      <sheetName val="objets mouvements"/>
      <sheetName val="objets dispo "/>
      <sheetName val="Feuil1"/>
      <sheetName val="Feuil2"/>
      <sheetName val="dépot gie"/>
      <sheetName val="finissez d'entrer "/>
      <sheetName val="vitrine des artisans"/>
      <sheetName val="bal GIE"/>
      <sheetName val="maison"/>
      <sheetName val="expositions"/>
      <sheetName val="gie"/>
      <sheetName val="ahun"/>
      <sheetName val="essai"/>
    </sheetNames>
    <sheetDataSet>
      <sheetData sheetId="0" refreshError="1"/>
      <sheetData sheetId="1" refreshError="1">
        <row r="4">
          <cell r="A4">
            <v>0</v>
          </cell>
        </row>
        <row r="5">
          <cell r="A5" t="str">
            <v>antoine</v>
          </cell>
          <cell r="B5">
            <v>444</v>
          </cell>
          <cell r="D5" t="str">
            <v>aca</v>
          </cell>
          <cell r="E5" t="str">
            <v>acacia afr</v>
          </cell>
        </row>
        <row r="6">
          <cell r="A6" t="str">
            <v>assiette gm</v>
          </cell>
          <cell r="B6">
            <v>20</v>
          </cell>
          <cell r="D6" t="str">
            <v>ama</v>
          </cell>
          <cell r="E6" t="str">
            <v>amarante</v>
          </cell>
        </row>
        <row r="7">
          <cell r="A7" t="str">
            <v>assiette mm</v>
          </cell>
          <cell r="B7">
            <v>15</v>
          </cell>
          <cell r="D7" t="str">
            <v>amo</v>
          </cell>
          <cell r="E7" t="str">
            <v>amourette</v>
          </cell>
        </row>
        <row r="8">
          <cell r="A8" t="str">
            <v>assiette pm</v>
          </cell>
          <cell r="B8">
            <v>10</v>
          </cell>
          <cell r="D8" t="str">
            <v>au</v>
          </cell>
          <cell r="E8" t="str">
            <v>aubépine</v>
          </cell>
        </row>
        <row r="9">
          <cell r="A9" t="str">
            <v>assiette pm salière</v>
          </cell>
          <cell r="B9">
            <v>5</v>
          </cell>
          <cell r="D9" t="str">
            <v>b de r</v>
          </cell>
          <cell r="E9" t="str">
            <v>bois de rose</v>
          </cell>
        </row>
        <row r="10">
          <cell r="A10" t="str">
            <v>baguenaudier 5</v>
          </cell>
          <cell r="B10">
            <v>25</v>
          </cell>
          <cell r="D10" t="str">
            <v>b de s</v>
          </cell>
          <cell r="E10" t="str">
            <v>bois de santal</v>
          </cell>
        </row>
        <row r="11">
          <cell r="A11" t="str">
            <v>baguenaudier 6</v>
          </cell>
          <cell r="B11">
            <v>40</v>
          </cell>
          <cell r="D11" t="str">
            <v>b de v</v>
          </cell>
          <cell r="E11" t="str">
            <v>bois de violette</v>
          </cell>
        </row>
        <row r="12">
          <cell r="A12" t="str">
            <v>bilboquet grand</v>
          </cell>
          <cell r="B12">
            <v>40</v>
          </cell>
          <cell r="D12" t="str">
            <v>b ex</v>
          </cell>
          <cell r="E12" t="str">
            <v>bois exotique</v>
          </cell>
        </row>
        <row r="13">
          <cell r="A13" t="str">
            <v>bilboquet moyen</v>
          </cell>
          <cell r="B13">
            <v>30</v>
          </cell>
          <cell r="D13" t="str">
            <v>b s</v>
          </cell>
          <cell r="E13" t="str">
            <v>bois serpent</v>
          </cell>
        </row>
        <row r="14">
          <cell r="A14" t="str">
            <v>boite à aiguilles pm</v>
          </cell>
          <cell r="B14">
            <v>15</v>
          </cell>
          <cell r="D14" t="str">
            <v>bub</v>
          </cell>
          <cell r="E14" t="str">
            <v>budinga</v>
          </cell>
        </row>
        <row r="15">
          <cell r="A15" t="str">
            <v>boite à piques</v>
          </cell>
          <cell r="B15">
            <v>45</v>
          </cell>
          <cell r="D15" t="str">
            <v>bui</v>
          </cell>
          <cell r="E15" t="str">
            <v>buis</v>
          </cell>
        </row>
        <row r="16">
          <cell r="A16" t="str">
            <v>boite bois exotique</v>
          </cell>
          <cell r="B16">
            <v>40</v>
          </cell>
          <cell r="D16" t="str">
            <v xml:space="preserve">ca </v>
          </cell>
          <cell r="E16" t="str">
            <v>camphre</v>
          </cell>
        </row>
        <row r="17">
          <cell r="A17" t="str">
            <v>boite dble couvercle</v>
          </cell>
          <cell r="B17">
            <v>30</v>
          </cell>
          <cell r="D17" t="str">
            <v>ce</v>
          </cell>
          <cell r="E17" t="str">
            <v>cèdre</v>
          </cell>
        </row>
        <row r="18">
          <cell r="A18" t="str">
            <v>boite et plateau</v>
          </cell>
          <cell r="D18" t="str">
            <v>cer</v>
          </cell>
          <cell r="E18" t="str">
            <v>cerisier</v>
          </cell>
        </row>
        <row r="19">
          <cell r="A19" t="str">
            <v>boite gm</v>
          </cell>
          <cell r="B19">
            <v>40</v>
          </cell>
          <cell r="D19" t="str">
            <v>cha</v>
          </cell>
          <cell r="E19" t="str">
            <v xml:space="preserve">chataignIer </v>
          </cell>
        </row>
        <row r="20">
          <cell r="A20" t="str">
            <v xml:space="preserve">boite mm </v>
          </cell>
          <cell r="B20">
            <v>30</v>
          </cell>
          <cell r="D20" t="str">
            <v>che</v>
          </cell>
          <cell r="E20" t="str">
            <v>chêne</v>
          </cell>
        </row>
        <row r="21">
          <cell r="A21" t="str">
            <v>boite nostépine</v>
          </cell>
          <cell r="B21">
            <v>20</v>
          </cell>
          <cell r="D21" t="str">
            <v>coc</v>
          </cell>
          <cell r="E21" t="str">
            <v>cocobolo</v>
          </cell>
        </row>
        <row r="22">
          <cell r="A22" t="str">
            <v>boite pm</v>
          </cell>
          <cell r="B22">
            <v>20</v>
          </cell>
          <cell r="D22" t="str">
            <v>coi</v>
          </cell>
          <cell r="E22" t="str">
            <v>coing</v>
          </cell>
        </row>
        <row r="23">
          <cell r="A23" t="str">
            <v>boite simple</v>
          </cell>
          <cell r="B23">
            <v>15</v>
          </cell>
          <cell r="D23" t="str">
            <v>div</v>
          </cell>
          <cell r="E23" t="str">
            <v>divers</v>
          </cell>
        </row>
        <row r="24">
          <cell r="A24" t="str">
            <v>boite spéciale</v>
          </cell>
          <cell r="B24">
            <v>60</v>
          </cell>
          <cell r="D24" t="str">
            <v>eb m</v>
          </cell>
          <cell r="E24" t="str">
            <v>ébène de macassar</v>
          </cell>
        </row>
        <row r="25">
          <cell r="A25" t="str">
            <v>bol à laine gm</v>
          </cell>
          <cell r="B25">
            <v>50</v>
          </cell>
          <cell r="D25" t="str">
            <v>eb n</v>
          </cell>
          <cell r="E25" t="str">
            <v>ébène noir</v>
          </cell>
        </row>
        <row r="26">
          <cell r="A26" t="str">
            <v>bol à laine mm</v>
          </cell>
          <cell r="B26">
            <v>30</v>
          </cell>
          <cell r="D26" t="str">
            <v>eg</v>
          </cell>
          <cell r="E26" t="str">
            <v>églantine(épine blanche)</v>
          </cell>
        </row>
        <row r="27">
          <cell r="A27" t="str">
            <v>bol à laine pm</v>
          </cell>
          <cell r="B27">
            <v>25</v>
          </cell>
          <cell r="D27" t="str">
            <v>er</v>
          </cell>
          <cell r="E27" t="str">
            <v>erable</v>
          </cell>
        </row>
        <row r="28">
          <cell r="A28" t="str">
            <v>bol gm</v>
          </cell>
          <cell r="B28">
            <v>40</v>
          </cell>
          <cell r="D28" t="str">
            <v>fre</v>
          </cell>
          <cell r="E28" t="str">
            <v>frêne</v>
          </cell>
        </row>
        <row r="29">
          <cell r="A29" t="str">
            <v>bol mm</v>
          </cell>
          <cell r="B29">
            <v>30</v>
          </cell>
          <cell r="D29" t="str">
            <v xml:space="preserve">fru </v>
          </cell>
          <cell r="E29" t="str">
            <v>fruitier sauvage</v>
          </cell>
        </row>
        <row r="30">
          <cell r="A30" t="str">
            <v>bol pm</v>
          </cell>
          <cell r="B30">
            <v>25</v>
          </cell>
          <cell r="D30" t="str">
            <v>gon</v>
          </cell>
          <cell r="E30" t="str">
            <v>goncalo alves</v>
          </cell>
        </row>
        <row r="31">
          <cell r="A31" t="str">
            <v>bonbonnière gm</v>
          </cell>
          <cell r="B31">
            <v>50</v>
          </cell>
          <cell r="D31" t="str">
            <v>gre</v>
          </cell>
          <cell r="E31" t="str">
            <v>grenadille</v>
          </cell>
        </row>
        <row r="32">
          <cell r="A32" t="str">
            <v>bonbonnière mm</v>
          </cell>
          <cell r="B32">
            <v>40</v>
          </cell>
          <cell r="D32" t="str">
            <v>he</v>
          </cell>
          <cell r="E32" t="str">
            <v>hêtre</v>
          </cell>
        </row>
        <row r="33">
          <cell r="A33" t="str">
            <v>bonbonnière pm</v>
          </cell>
          <cell r="B33">
            <v>30</v>
          </cell>
          <cell r="D33" t="str">
            <v>ho</v>
          </cell>
          <cell r="E33" t="str">
            <v>houx</v>
          </cell>
        </row>
        <row r="34">
          <cell r="A34" t="str">
            <v>bougeoir gm</v>
          </cell>
          <cell r="B34">
            <v>25</v>
          </cell>
          <cell r="D34" t="str">
            <v>if</v>
          </cell>
          <cell r="E34" t="str">
            <v>if</v>
          </cell>
        </row>
        <row r="35">
          <cell r="A35" t="str">
            <v>bougeoir mm</v>
          </cell>
          <cell r="B35">
            <v>20</v>
          </cell>
          <cell r="D35" t="str">
            <v>iv</v>
          </cell>
          <cell r="E35" t="str">
            <v>ivoire rose</v>
          </cell>
        </row>
        <row r="36">
          <cell r="A36" t="str">
            <v>bougeoir plat</v>
          </cell>
          <cell r="B36">
            <v>6</v>
          </cell>
          <cell r="D36" t="str">
            <v>la p</v>
          </cell>
          <cell r="E36" t="str">
            <v>laurier palme</v>
          </cell>
        </row>
        <row r="37">
          <cell r="A37" t="str">
            <v>bougeoir pm</v>
          </cell>
          <cell r="B37">
            <v>15</v>
          </cell>
          <cell r="D37" t="str">
            <v>la r</v>
          </cell>
          <cell r="E37" t="str">
            <v>laurier rose</v>
          </cell>
        </row>
        <row r="38">
          <cell r="A38" t="str">
            <v>casse tête anneaux</v>
          </cell>
          <cell r="B38">
            <v>10</v>
          </cell>
          <cell r="D38" t="str">
            <v>la s</v>
          </cell>
          <cell r="E38" t="str">
            <v>laurier sauce</v>
          </cell>
        </row>
        <row r="39">
          <cell r="A39" t="str">
            <v>chandelier mm</v>
          </cell>
          <cell r="B39">
            <v>25</v>
          </cell>
          <cell r="D39" t="str">
            <v>li</v>
          </cell>
          <cell r="E39" t="str">
            <v>lilas</v>
          </cell>
        </row>
        <row r="40">
          <cell r="A40" t="str">
            <v>chandelier pm</v>
          </cell>
          <cell r="B40">
            <v>20</v>
          </cell>
          <cell r="D40" t="str">
            <v>mel</v>
          </cell>
          <cell r="E40" t="str">
            <v>mélèze</v>
          </cell>
        </row>
        <row r="41">
          <cell r="A41" t="str">
            <v>coquetier</v>
          </cell>
          <cell r="B41">
            <v>10</v>
          </cell>
          <cell r="D41" t="str">
            <v>mer</v>
          </cell>
          <cell r="E41" t="str">
            <v>merisier</v>
          </cell>
        </row>
        <row r="42">
          <cell r="A42" t="str">
            <v>coquetier double</v>
          </cell>
          <cell r="B42">
            <v>20</v>
          </cell>
          <cell r="D42" t="str">
            <v>mou</v>
          </cell>
          <cell r="E42" t="str">
            <v>moutoutchi</v>
          </cell>
        </row>
        <row r="43">
          <cell r="A43" t="str">
            <v>coupe à bords carrés gm</v>
          </cell>
          <cell r="B43">
            <v>25</v>
          </cell>
          <cell r="D43" t="str">
            <v>mu</v>
          </cell>
          <cell r="E43" t="str">
            <v>murier</v>
          </cell>
        </row>
        <row r="44">
          <cell r="A44" t="str">
            <v>coupe à bords carrés mm</v>
          </cell>
          <cell r="B44">
            <v>20</v>
          </cell>
          <cell r="D44" t="str">
            <v>no</v>
          </cell>
          <cell r="E44" t="str">
            <v>noyer</v>
          </cell>
        </row>
        <row r="45">
          <cell r="A45" t="str">
            <v>coupe à bords carrés pm</v>
          </cell>
          <cell r="B45">
            <v>15</v>
          </cell>
          <cell r="D45" t="str">
            <v>ol</v>
          </cell>
          <cell r="E45" t="str">
            <v>olivier</v>
          </cell>
        </row>
        <row r="46">
          <cell r="A46" t="str">
            <v>coupe gm</v>
          </cell>
          <cell r="B46">
            <v>50</v>
          </cell>
          <cell r="D46" t="str">
            <v>or</v>
          </cell>
          <cell r="E46" t="str">
            <v>orme</v>
          </cell>
        </row>
        <row r="47">
          <cell r="A47" t="str">
            <v>coupe gm ++</v>
          </cell>
          <cell r="B47">
            <v>200</v>
          </cell>
          <cell r="D47" t="str">
            <v>pad</v>
          </cell>
          <cell r="E47" t="str">
            <v>padouk</v>
          </cell>
        </row>
        <row r="48">
          <cell r="A48" t="str">
            <v>coupe mm</v>
          </cell>
          <cell r="B48">
            <v>40</v>
          </cell>
          <cell r="D48" t="str">
            <v>pan</v>
          </cell>
          <cell r="E48" t="str">
            <v>panacoco</v>
          </cell>
        </row>
        <row r="49">
          <cell r="A49" t="str">
            <v>coupe pm</v>
          </cell>
          <cell r="B49">
            <v>30</v>
          </cell>
          <cell r="D49" t="str">
            <v>pat</v>
          </cell>
          <cell r="E49" t="str">
            <v>patawa</v>
          </cell>
        </row>
        <row r="50">
          <cell r="A50" t="str">
            <v>coupelle mm</v>
          </cell>
          <cell r="B50">
            <v>15</v>
          </cell>
          <cell r="D50" t="str">
            <v>pi</v>
          </cell>
          <cell r="E50" t="str">
            <v>pistachier</v>
          </cell>
        </row>
        <row r="51">
          <cell r="A51" t="str">
            <v>coupelle pm</v>
          </cell>
          <cell r="B51">
            <v>10</v>
          </cell>
          <cell r="D51" t="str">
            <v>poi</v>
          </cell>
          <cell r="E51" t="str">
            <v>poirier</v>
          </cell>
        </row>
        <row r="52">
          <cell r="A52" t="str">
            <v xml:space="preserve">coupelle </v>
          </cell>
          <cell r="B52">
            <v>8</v>
          </cell>
          <cell r="D52" t="str">
            <v>pom</v>
          </cell>
          <cell r="E52" t="str">
            <v>pommier</v>
          </cell>
        </row>
        <row r="53">
          <cell r="A53" t="str">
            <v>coupes gigogne mm</v>
          </cell>
          <cell r="B53">
            <v>30</v>
          </cell>
          <cell r="D53" t="str">
            <v>prune</v>
          </cell>
          <cell r="E53" t="str">
            <v>prunelier(épine noire)</v>
          </cell>
        </row>
        <row r="54">
          <cell r="A54" t="str">
            <v>coupes gigogne pm</v>
          </cell>
          <cell r="B54">
            <v>20</v>
          </cell>
          <cell r="D54" t="str">
            <v>pruni</v>
          </cell>
          <cell r="E54" t="str">
            <v>prunier</v>
          </cell>
        </row>
        <row r="55">
          <cell r="A55" t="str">
            <v>cuiller à miel</v>
          </cell>
          <cell r="B55">
            <v>8</v>
          </cell>
          <cell r="D55" t="str">
            <v>pu</v>
          </cell>
          <cell r="E55" t="str">
            <v>putu jumu</v>
          </cell>
        </row>
        <row r="56">
          <cell r="A56" t="str">
            <v>echecs</v>
          </cell>
          <cell r="B56">
            <v>220</v>
          </cell>
          <cell r="D56" t="str">
            <v>ro</v>
          </cell>
          <cell r="E56" t="str">
            <v>robinier(faux acacia)</v>
          </cell>
        </row>
        <row r="57">
          <cell r="A57" t="str">
            <v>enrouleur gm</v>
          </cell>
          <cell r="B57">
            <v>25</v>
          </cell>
          <cell r="D57" t="str">
            <v>sa</v>
          </cell>
          <cell r="E57" t="str">
            <v>satiné rubané</v>
          </cell>
        </row>
        <row r="58">
          <cell r="A58" t="str">
            <v>enrouleur pm</v>
          </cell>
          <cell r="B58">
            <v>20</v>
          </cell>
          <cell r="D58" t="str">
            <v>st</v>
          </cell>
          <cell r="E58" t="str">
            <v>sterculier fétide</v>
          </cell>
        </row>
        <row r="59">
          <cell r="A59" t="str">
            <v>fuseau</v>
          </cell>
          <cell r="B59">
            <v>20</v>
          </cell>
          <cell r="D59" t="str">
            <v>su</v>
          </cell>
          <cell r="E59" t="str">
            <v>sureau</v>
          </cell>
        </row>
        <row r="60">
          <cell r="A60" t="str">
            <v xml:space="preserve">lampe art </v>
          </cell>
          <cell r="B60">
            <v>90</v>
          </cell>
          <cell r="D60" t="str">
            <v>ta</v>
          </cell>
          <cell r="E60" t="str">
            <v>tamaris</v>
          </cell>
        </row>
        <row r="61">
          <cell r="A61" t="str">
            <v>lampe droite gm</v>
          </cell>
          <cell r="B61">
            <v>90</v>
          </cell>
          <cell r="D61" t="str">
            <v>te</v>
          </cell>
          <cell r="E61" t="str">
            <v>teck</v>
          </cell>
        </row>
        <row r="62">
          <cell r="A62" t="str">
            <v>lampe droite mm</v>
          </cell>
          <cell r="B62">
            <v>80</v>
          </cell>
          <cell r="D62" t="str">
            <v>tu</v>
          </cell>
          <cell r="E62" t="str">
            <v>tucuma</v>
          </cell>
        </row>
        <row r="63">
          <cell r="A63" t="str">
            <v>lampe droite pm</v>
          </cell>
          <cell r="B63">
            <v>50</v>
          </cell>
          <cell r="D63" t="str">
            <v>wa</v>
          </cell>
          <cell r="E63" t="str">
            <v>wacapou</v>
          </cell>
        </row>
        <row r="64">
          <cell r="A64" t="str">
            <v>lampe led gm</v>
          </cell>
          <cell r="B64">
            <v>120</v>
          </cell>
          <cell r="D64" t="str">
            <v>we</v>
          </cell>
          <cell r="E64" t="str">
            <v>wengué</v>
          </cell>
        </row>
        <row r="65">
          <cell r="A65" t="str">
            <v>lampe led mm</v>
          </cell>
          <cell r="B65">
            <v>110</v>
          </cell>
          <cell r="D65" t="str">
            <v>z</v>
          </cell>
          <cell r="E65" t="str">
            <v>zébrano</v>
          </cell>
        </row>
        <row r="66">
          <cell r="A66" t="str">
            <v>lampe tripode</v>
          </cell>
          <cell r="B66">
            <v>200</v>
          </cell>
        </row>
        <row r="67">
          <cell r="A67" t="str">
            <v>mortier et pilon mm</v>
          </cell>
          <cell r="B67">
            <v>30</v>
          </cell>
        </row>
        <row r="68">
          <cell r="A68" t="str">
            <v>mortier et pilon pm</v>
          </cell>
          <cell r="B68">
            <v>25</v>
          </cell>
        </row>
        <row r="69">
          <cell r="A69" t="str">
            <v>nostépine</v>
          </cell>
          <cell r="B69">
            <v>20</v>
          </cell>
        </row>
        <row r="70">
          <cell r="A70" t="str">
            <v>œuf gm</v>
          </cell>
          <cell r="B70">
            <v>20</v>
          </cell>
        </row>
        <row r="71">
          <cell r="A71" t="str">
            <v>œuf pm</v>
          </cell>
          <cell r="B71">
            <v>10</v>
          </cell>
        </row>
        <row r="72">
          <cell r="A72" t="str">
            <v>pique à cheveux</v>
          </cell>
          <cell r="B72">
            <v>5</v>
          </cell>
        </row>
        <row r="73">
          <cell r="A73" t="str">
            <v>plat casse noix gm</v>
          </cell>
          <cell r="B73">
            <v>50</v>
          </cell>
        </row>
        <row r="74">
          <cell r="A74" t="str">
            <v>plat casse noix mm</v>
          </cell>
          <cell r="B74">
            <v>40</v>
          </cell>
        </row>
        <row r="75">
          <cell r="A75" t="str">
            <v>plat gm</v>
          </cell>
          <cell r="B75">
            <v>40</v>
          </cell>
        </row>
        <row r="76">
          <cell r="A76" t="str">
            <v>plat mm</v>
          </cell>
          <cell r="B76">
            <v>30</v>
          </cell>
        </row>
        <row r="77">
          <cell r="A77" t="str">
            <v>plat pm</v>
          </cell>
          <cell r="B77">
            <v>20</v>
          </cell>
        </row>
        <row r="78">
          <cell r="A78" t="str">
            <v>plat tgm</v>
          </cell>
          <cell r="B78">
            <v>60</v>
          </cell>
        </row>
        <row r="79">
          <cell r="A79" t="str">
            <v>plats gigognes</v>
          </cell>
          <cell r="B79">
            <v>35</v>
          </cell>
        </row>
        <row r="80">
          <cell r="A80" t="str">
            <v>pot à crayons gm 1</v>
          </cell>
          <cell r="B80">
            <v>40</v>
          </cell>
        </row>
        <row r="81">
          <cell r="A81" t="str">
            <v>pot à crayons gm 2</v>
          </cell>
          <cell r="B81">
            <v>30</v>
          </cell>
        </row>
        <row r="82">
          <cell r="A82" t="str">
            <v>pot à crayons mm</v>
          </cell>
          <cell r="B82">
            <v>25</v>
          </cell>
        </row>
        <row r="83">
          <cell r="A83" t="str">
            <v>pot à crayons pm</v>
          </cell>
          <cell r="B83">
            <v>20</v>
          </cell>
        </row>
        <row r="84">
          <cell r="A84" t="str">
            <v>pot mm</v>
          </cell>
          <cell r="B84">
            <v>15</v>
          </cell>
        </row>
        <row r="85">
          <cell r="A85" t="str">
            <v>pot pm</v>
          </cell>
          <cell r="B85">
            <v>10</v>
          </cell>
        </row>
        <row r="86">
          <cell r="A86" t="str">
            <v>puzzles &lt;50</v>
          </cell>
        </row>
        <row r="87">
          <cell r="A87" t="str">
            <v>puzzles 50-100</v>
          </cell>
        </row>
        <row r="88">
          <cell r="A88" t="str">
            <v>salière</v>
          </cell>
          <cell r="B88">
            <v>15</v>
          </cell>
        </row>
        <row r="89">
          <cell r="A89" t="str">
            <v>salière et poivrière</v>
          </cell>
          <cell r="B89">
            <v>25</v>
          </cell>
        </row>
        <row r="90">
          <cell r="A90" t="str">
            <v>soucoupe</v>
          </cell>
        </row>
        <row r="91">
          <cell r="A91" t="str">
            <v>table gigogne gm</v>
          </cell>
          <cell r="B91">
            <v>50</v>
          </cell>
        </row>
        <row r="92">
          <cell r="A92" t="str">
            <v>table gigogne mm</v>
          </cell>
          <cell r="B92">
            <v>40</v>
          </cell>
        </row>
        <row r="93">
          <cell r="A93" t="str">
            <v>table gigogne pm</v>
          </cell>
          <cell r="B93">
            <v>30</v>
          </cell>
        </row>
        <row r="94">
          <cell r="A94" t="str">
            <v>tabouret mm</v>
          </cell>
          <cell r="B94">
            <v>50</v>
          </cell>
        </row>
        <row r="95">
          <cell r="A95" t="str">
            <v>tabouret pm</v>
          </cell>
          <cell r="B95">
            <v>40</v>
          </cell>
        </row>
        <row r="96">
          <cell r="A96" t="str">
            <v>timbale mm</v>
          </cell>
          <cell r="B96">
            <v>20</v>
          </cell>
        </row>
        <row r="97">
          <cell r="A97" t="str">
            <v>timbale pm</v>
          </cell>
          <cell r="B97">
            <v>10</v>
          </cell>
        </row>
        <row r="98">
          <cell r="A98" t="str">
            <v xml:space="preserve">tire bouchon escam </v>
          </cell>
          <cell r="B98">
            <v>15</v>
          </cell>
        </row>
        <row r="99">
          <cell r="A99" t="str">
            <v xml:space="preserve">tire bouchons </v>
          </cell>
          <cell r="B99">
            <v>8</v>
          </cell>
        </row>
        <row r="100">
          <cell r="A100" t="str">
            <v>toupie simple</v>
          </cell>
          <cell r="B100">
            <v>10</v>
          </cell>
        </row>
        <row r="101">
          <cell r="A101" t="str">
            <v>toupie à manche</v>
          </cell>
          <cell r="B101">
            <v>30</v>
          </cell>
        </row>
        <row r="102">
          <cell r="A102" t="str">
            <v>toupie à manche pm</v>
          </cell>
          <cell r="B102">
            <v>25</v>
          </cell>
        </row>
        <row r="103">
          <cell r="A103" t="str">
            <v>toupie bonhomme</v>
          </cell>
          <cell r="B103">
            <v>30</v>
          </cell>
        </row>
        <row r="104">
          <cell r="A104" t="str">
            <v>toupies lanceur h</v>
          </cell>
          <cell r="B104">
            <v>30</v>
          </cell>
        </row>
        <row r="105">
          <cell r="A105" t="str">
            <v>toupies lanceur v</v>
          </cell>
          <cell r="B105">
            <v>30</v>
          </cell>
        </row>
        <row r="106">
          <cell r="A106" t="str">
            <v>tour de hanoï</v>
          </cell>
          <cell r="B106">
            <v>30</v>
          </cell>
        </row>
        <row r="107">
          <cell r="A107" t="str">
            <v>vase gm</v>
          </cell>
          <cell r="B107">
            <v>60</v>
          </cell>
        </row>
        <row r="108">
          <cell r="A108" t="str">
            <v>vase mm</v>
          </cell>
          <cell r="B108">
            <v>50</v>
          </cell>
        </row>
        <row r="109">
          <cell r="A109" t="str">
            <v>vase pm</v>
          </cell>
          <cell r="B109">
            <v>40</v>
          </cell>
        </row>
        <row r="110">
          <cell r="A110" t="str">
            <v>vide poche  20</v>
          </cell>
          <cell r="B110">
            <v>20</v>
          </cell>
        </row>
        <row r="111">
          <cell r="A111" t="str">
            <v>vide poche 15</v>
          </cell>
          <cell r="B111">
            <v>15</v>
          </cell>
        </row>
        <row r="112">
          <cell r="A112" t="str">
            <v>vide poche gm</v>
          </cell>
          <cell r="B112">
            <v>40</v>
          </cell>
        </row>
        <row r="113">
          <cell r="A113" t="str">
            <v>vide poche mm</v>
          </cell>
          <cell r="B113">
            <v>30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16197.JPG" TargetMode="External"/><Relationship Id="rId13" Type="http://schemas.openxmlformats.org/officeDocument/2006/relationships/hyperlink" Target="16202.jpg" TargetMode="External"/><Relationship Id="rId18" Type="http://schemas.openxmlformats.org/officeDocument/2006/relationships/ctrlProp" Target="../ctrlProps/ctrlProp1.xml"/><Relationship Id="rId3" Type="http://schemas.openxmlformats.org/officeDocument/2006/relationships/hyperlink" Target="16189%20(2).JPG" TargetMode="External"/><Relationship Id="rId7" Type="http://schemas.openxmlformats.org/officeDocument/2006/relationships/hyperlink" Target="16196.JPG" TargetMode="External"/><Relationship Id="rId12" Type="http://schemas.openxmlformats.org/officeDocument/2006/relationships/hyperlink" Target="16200.jpg" TargetMode="External"/><Relationship Id="rId17" Type="http://schemas.openxmlformats.org/officeDocument/2006/relationships/vmlDrawing" Target="../drawings/vmlDrawing1.vml"/><Relationship Id="rId2" Type="http://schemas.openxmlformats.org/officeDocument/2006/relationships/hyperlink" Target="16192.JPG" TargetMode="External"/><Relationship Id="rId16" Type="http://schemas.openxmlformats.org/officeDocument/2006/relationships/drawing" Target="../drawings/drawing2.xml"/><Relationship Id="rId1" Type="http://schemas.openxmlformats.org/officeDocument/2006/relationships/hyperlink" Target="4%20(2).JPG" TargetMode="External"/><Relationship Id="rId6" Type="http://schemas.openxmlformats.org/officeDocument/2006/relationships/hyperlink" Target="16196.JPG" TargetMode="External"/><Relationship Id="rId11" Type="http://schemas.openxmlformats.org/officeDocument/2006/relationships/hyperlink" Target="16201.jpg" TargetMode="External"/><Relationship Id="rId5" Type="http://schemas.openxmlformats.org/officeDocument/2006/relationships/hyperlink" Target="16194-95.JPG" TargetMode="External"/><Relationship Id="rId15" Type="http://schemas.openxmlformats.org/officeDocument/2006/relationships/printerSettings" Target="../printerSettings/printerSettings2.bin"/><Relationship Id="rId10" Type="http://schemas.openxmlformats.org/officeDocument/2006/relationships/hyperlink" Target="16199.JPG" TargetMode="External"/><Relationship Id="rId4" Type="http://schemas.openxmlformats.org/officeDocument/2006/relationships/hyperlink" Target="16194-95.JPG" TargetMode="External"/><Relationship Id="rId9" Type="http://schemas.openxmlformats.org/officeDocument/2006/relationships/hyperlink" Target="16198.JPG" TargetMode="External"/><Relationship Id="rId14" Type="http://schemas.openxmlformats.org/officeDocument/2006/relationships/hyperlink" Target="16203.jpg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16068.JPG" TargetMode="External"/><Relationship Id="rId1" Type="http://schemas.openxmlformats.org/officeDocument/2006/relationships/hyperlink" Target="16067.JPG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16103.JPG" TargetMode="External"/><Relationship Id="rId2" Type="http://schemas.openxmlformats.org/officeDocument/2006/relationships/hyperlink" Target="16102.JPG" TargetMode="External"/><Relationship Id="rId1" Type="http://schemas.openxmlformats.org/officeDocument/2006/relationships/hyperlink" Target="16047.JPG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16148.JPG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16067.JPG" TargetMode="External"/><Relationship Id="rId2" Type="http://schemas.openxmlformats.org/officeDocument/2006/relationships/hyperlink" Target="15052.JPG" TargetMode="External"/><Relationship Id="rId1" Type="http://schemas.openxmlformats.org/officeDocument/2006/relationships/hyperlink" Target="15022.JPG" TargetMode="External"/><Relationship Id="rId5" Type="http://schemas.openxmlformats.org/officeDocument/2006/relationships/hyperlink" Target="16157.JPG" TargetMode="External"/><Relationship Id="rId4" Type="http://schemas.openxmlformats.org/officeDocument/2006/relationships/hyperlink" Target="16155.JPG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16048.JPG" TargetMode="External"/><Relationship Id="rId2" Type="http://schemas.openxmlformats.org/officeDocument/2006/relationships/hyperlink" Target="16025%20(2).JPG" TargetMode="External"/><Relationship Id="rId1" Type="http://schemas.openxmlformats.org/officeDocument/2006/relationships/hyperlink" Target="15058-59%20(2).JPG" TargetMode="External"/></Relationships>
</file>

<file path=xl/worksheets/_rels/sheet14.xml.rels><?xml version="1.0" encoding="UTF-8" standalone="yes"?>
<Relationships xmlns="http://schemas.openxmlformats.org/package/2006/relationships"><Relationship Id="rId13" Type="http://schemas.openxmlformats.org/officeDocument/2006/relationships/hyperlink" Target="15068.JPG" TargetMode="External"/><Relationship Id="rId18" Type="http://schemas.openxmlformats.org/officeDocument/2006/relationships/hyperlink" Target="16005.JPG" TargetMode="External"/><Relationship Id="rId26" Type="http://schemas.openxmlformats.org/officeDocument/2006/relationships/hyperlink" Target="16063%20(1).JPG" TargetMode="External"/><Relationship Id="rId39" Type="http://schemas.openxmlformats.org/officeDocument/2006/relationships/hyperlink" Target="16120(2).jpg" TargetMode="External"/><Relationship Id="rId21" Type="http://schemas.openxmlformats.org/officeDocument/2006/relationships/hyperlink" Target="16013.JPG" TargetMode="External"/><Relationship Id="rId34" Type="http://schemas.openxmlformats.org/officeDocument/2006/relationships/hyperlink" Target="16107.JPG" TargetMode="External"/><Relationship Id="rId42" Type="http://schemas.openxmlformats.org/officeDocument/2006/relationships/hyperlink" Target="16137.JPG" TargetMode="External"/><Relationship Id="rId47" Type="http://schemas.openxmlformats.org/officeDocument/2006/relationships/hyperlink" Target="16145.JPG" TargetMode="External"/><Relationship Id="rId50" Type="http://schemas.openxmlformats.org/officeDocument/2006/relationships/hyperlink" Target="16192.JPG" TargetMode="External"/><Relationship Id="rId7" Type="http://schemas.openxmlformats.org/officeDocument/2006/relationships/hyperlink" Target="15009%20(2).JPG" TargetMode="External"/><Relationship Id="rId2" Type="http://schemas.openxmlformats.org/officeDocument/2006/relationships/hyperlink" Target="403.JPG" TargetMode="External"/><Relationship Id="rId16" Type="http://schemas.openxmlformats.org/officeDocument/2006/relationships/hyperlink" Target="15084.JPG" TargetMode="External"/><Relationship Id="rId29" Type="http://schemas.openxmlformats.org/officeDocument/2006/relationships/hyperlink" Target="16090.JPG" TargetMode="External"/><Relationship Id="rId11" Type="http://schemas.openxmlformats.org/officeDocument/2006/relationships/hyperlink" Target="15053%20(2).JPG" TargetMode="External"/><Relationship Id="rId24" Type="http://schemas.openxmlformats.org/officeDocument/2006/relationships/hyperlink" Target="16036%20(2).JPG" TargetMode="External"/><Relationship Id="rId32" Type="http://schemas.openxmlformats.org/officeDocument/2006/relationships/hyperlink" Target="16105.JPG" TargetMode="External"/><Relationship Id="rId37" Type="http://schemas.openxmlformats.org/officeDocument/2006/relationships/hyperlink" Target="16117%20(2).JPG" TargetMode="External"/><Relationship Id="rId40" Type="http://schemas.openxmlformats.org/officeDocument/2006/relationships/hyperlink" Target="16123.JPG" TargetMode="External"/><Relationship Id="rId45" Type="http://schemas.openxmlformats.org/officeDocument/2006/relationships/hyperlink" Target="16143.JPG" TargetMode="External"/><Relationship Id="rId5" Type="http://schemas.openxmlformats.org/officeDocument/2006/relationships/hyperlink" Target="13020%20(2).JPG" TargetMode="External"/><Relationship Id="rId15" Type="http://schemas.openxmlformats.org/officeDocument/2006/relationships/hyperlink" Target="15085%20(1).JPG" TargetMode="External"/><Relationship Id="rId23" Type="http://schemas.openxmlformats.org/officeDocument/2006/relationships/hyperlink" Target="16029%20(2).JPG" TargetMode="External"/><Relationship Id="rId28" Type="http://schemas.openxmlformats.org/officeDocument/2006/relationships/hyperlink" Target="16084.JPG" TargetMode="External"/><Relationship Id="rId36" Type="http://schemas.openxmlformats.org/officeDocument/2006/relationships/hyperlink" Target="16115%20(2).JPG" TargetMode="External"/><Relationship Id="rId49" Type="http://schemas.openxmlformats.org/officeDocument/2006/relationships/hyperlink" Target="16152.JPG" TargetMode="External"/><Relationship Id="rId10" Type="http://schemas.openxmlformats.org/officeDocument/2006/relationships/hyperlink" Target="15051.JPG" TargetMode="External"/><Relationship Id="rId19" Type="http://schemas.openxmlformats.org/officeDocument/2006/relationships/hyperlink" Target="16006%20(4).JPG" TargetMode="External"/><Relationship Id="rId31" Type="http://schemas.openxmlformats.org/officeDocument/2006/relationships/hyperlink" Target="16098.JPG" TargetMode="External"/><Relationship Id="rId44" Type="http://schemas.openxmlformats.org/officeDocument/2006/relationships/hyperlink" Target="16140.JPG" TargetMode="External"/><Relationship Id="rId4" Type="http://schemas.openxmlformats.org/officeDocument/2006/relationships/hyperlink" Target="13013-13014.JPG" TargetMode="External"/><Relationship Id="rId9" Type="http://schemas.openxmlformats.org/officeDocument/2006/relationships/hyperlink" Target="15049.JPG" TargetMode="External"/><Relationship Id="rId14" Type="http://schemas.openxmlformats.org/officeDocument/2006/relationships/hyperlink" Target="15072.JPG" TargetMode="External"/><Relationship Id="rId22" Type="http://schemas.openxmlformats.org/officeDocument/2006/relationships/hyperlink" Target="16025%20(2).JPG" TargetMode="External"/><Relationship Id="rId27" Type="http://schemas.openxmlformats.org/officeDocument/2006/relationships/hyperlink" Target="16077.JPG" TargetMode="External"/><Relationship Id="rId30" Type="http://schemas.openxmlformats.org/officeDocument/2006/relationships/hyperlink" Target="16100.JPG" TargetMode="External"/><Relationship Id="rId35" Type="http://schemas.openxmlformats.org/officeDocument/2006/relationships/hyperlink" Target="16110%20(2).JPG" TargetMode="External"/><Relationship Id="rId43" Type="http://schemas.openxmlformats.org/officeDocument/2006/relationships/hyperlink" Target="16138.JPG" TargetMode="External"/><Relationship Id="rId48" Type="http://schemas.openxmlformats.org/officeDocument/2006/relationships/hyperlink" Target="16147.JPG" TargetMode="External"/><Relationship Id="rId8" Type="http://schemas.openxmlformats.org/officeDocument/2006/relationships/hyperlink" Target="15045.JPG" TargetMode="External"/><Relationship Id="rId51" Type="http://schemas.openxmlformats.org/officeDocument/2006/relationships/hyperlink" Target="16200.jpg" TargetMode="External"/><Relationship Id="rId3" Type="http://schemas.openxmlformats.org/officeDocument/2006/relationships/hyperlink" Target="1402.JPG" TargetMode="External"/><Relationship Id="rId12" Type="http://schemas.openxmlformats.org/officeDocument/2006/relationships/hyperlink" Target="15062%20(2).JPG" TargetMode="External"/><Relationship Id="rId17" Type="http://schemas.openxmlformats.org/officeDocument/2006/relationships/hyperlink" Target="16003%20(2).JPG" TargetMode="External"/><Relationship Id="rId25" Type="http://schemas.openxmlformats.org/officeDocument/2006/relationships/hyperlink" Target="16060%20(1).JPG" TargetMode="External"/><Relationship Id="rId33" Type="http://schemas.openxmlformats.org/officeDocument/2006/relationships/hyperlink" Target="16106.JPG" TargetMode="External"/><Relationship Id="rId38" Type="http://schemas.openxmlformats.org/officeDocument/2006/relationships/hyperlink" Target="16118%20(2).jpg" TargetMode="External"/><Relationship Id="rId46" Type="http://schemas.openxmlformats.org/officeDocument/2006/relationships/hyperlink" Target="16144.JPG" TargetMode="External"/><Relationship Id="rId20" Type="http://schemas.openxmlformats.org/officeDocument/2006/relationships/hyperlink" Target="16006%20(4).JPG" TargetMode="External"/><Relationship Id="rId41" Type="http://schemas.openxmlformats.org/officeDocument/2006/relationships/hyperlink" Target="16132.JPG" TargetMode="External"/><Relationship Id="rId1" Type="http://schemas.openxmlformats.org/officeDocument/2006/relationships/hyperlink" Target="6%20(1).JPG" TargetMode="External"/><Relationship Id="rId6" Type="http://schemas.openxmlformats.org/officeDocument/2006/relationships/hyperlink" Target="14047%20(2).JPG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568"/>
  <sheetViews>
    <sheetView workbookViewId="0">
      <selection activeCell="G11" sqref="G11"/>
    </sheetView>
  </sheetViews>
  <sheetFormatPr baseColWidth="10" defaultRowHeight="15" x14ac:dyDescent="0.25"/>
  <cols>
    <col min="1" max="1" width="19.140625" style="72" bestFit="1" customWidth="1"/>
    <col min="2" max="2" width="7.85546875" style="22" customWidth="1"/>
    <col min="3" max="3" width="11.42578125" style="25" customWidth="1"/>
    <col min="4" max="4" width="17.42578125" style="161" bestFit="1" customWidth="1"/>
    <col min="6" max="6" width="23.140625" bestFit="1" customWidth="1"/>
  </cols>
  <sheetData>
    <row r="1" spans="1:8" ht="21" x14ac:dyDescent="0.35">
      <c r="A1" s="178"/>
      <c r="C1" s="32"/>
      <c r="D1" s="156"/>
    </row>
    <row r="2" spans="1:8" ht="23.25" x14ac:dyDescent="0.35">
      <c r="A2" s="170"/>
      <c r="B2" s="222"/>
      <c r="C2" s="173"/>
      <c r="D2" s="24"/>
    </row>
    <row r="3" spans="1:8" ht="15.75" x14ac:dyDescent="0.25">
      <c r="A3" s="170"/>
      <c r="B3" s="341"/>
      <c r="C3" s="43"/>
      <c r="D3" s="24"/>
    </row>
    <row r="4" spans="1:8" ht="15.75" x14ac:dyDescent="0.25">
      <c r="A4" s="170"/>
      <c r="B4" s="341"/>
      <c r="C4" s="43"/>
      <c r="D4" s="24"/>
    </row>
    <row r="5" spans="1:8" ht="15.75" x14ac:dyDescent="0.25">
      <c r="A5" s="170"/>
      <c r="B5" s="341"/>
      <c r="C5" s="43"/>
      <c r="D5" s="24"/>
    </row>
    <row r="6" spans="1:8" ht="15.75" x14ac:dyDescent="0.25">
      <c r="A6" s="170"/>
      <c r="B6" s="341"/>
      <c r="C6" s="43"/>
      <c r="D6" s="24"/>
    </row>
    <row r="7" spans="1:8" ht="15.75" x14ac:dyDescent="0.25">
      <c r="A7" s="170"/>
      <c r="B7" s="341"/>
      <c r="C7" s="43"/>
      <c r="D7" s="24"/>
    </row>
    <row r="8" spans="1:8" ht="16.5" thickBot="1" x14ac:dyDescent="0.3">
      <c r="A8" s="170"/>
      <c r="B8" s="341"/>
      <c r="C8" s="43"/>
      <c r="D8" s="24"/>
    </row>
    <row r="9" spans="1:8" ht="16.5" thickBot="1" x14ac:dyDescent="0.3">
      <c r="A9" s="170"/>
      <c r="B9" s="340"/>
      <c r="C9" s="180"/>
      <c r="D9" s="220" t="s">
        <v>303</v>
      </c>
    </row>
    <row r="10" spans="1:8" ht="16.5" thickBot="1" x14ac:dyDescent="0.3">
      <c r="A10" s="170"/>
      <c r="B10" s="46"/>
      <c r="C10" s="32"/>
      <c r="D10" s="216">
        <v>1936</v>
      </c>
    </row>
    <row r="11" spans="1:8" ht="15.75" x14ac:dyDescent="0.25">
      <c r="A11" s="170"/>
      <c r="B11" s="46"/>
      <c r="D11" s="49"/>
      <c r="H11" t="s">
        <v>482</v>
      </c>
    </row>
    <row r="12" spans="1:8" ht="15.75" x14ac:dyDescent="0.25">
      <c r="A12" s="51" t="s">
        <v>0</v>
      </c>
      <c r="B12" s="54" t="s">
        <v>237</v>
      </c>
      <c r="C12" s="56" t="s">
        <v>240</v>
      </c>
      <c r="D12" s="57" t="s">
        <v>242</v>
      </c>
      <c r="F12" s="4"/>
    </row>
    <row r="13" spans="1:8" x14ac:dyDescent="0.25">
      <c r="A13" s="60"/>
      <c r="B13" s="67"/>
      <c r="C13" s="75"/>
      <c r="D13" s="104"/>
      <c r="F13" s="72"/>
    </row>
    <row r="14" spans="1:8" x14ac:dyDescent="0.25">
      <c r="A14" s="85"/>
      <c r="B14" s="67"/>
      <c r="C14" s="75"/>
      <c r="D14" s="104"/>
      <c r="F14" s="285"/>
    </row>
    <row r="15" spans="1:8" x14ac:dyDescent="0.25">
      <c r="A15" s="60"/>
      <c r="B15" s="67"/>
      <c r="C15" s="75"/>
      <c r="D15" s="104"/>
      <c r="F15" s="285"/>
    </row>
    <row r="16" spans="1:8" x14ac:dyDescent="0.25">
      <c r="A16" s="283"/>
      <c r="B16" s="67"/>
      <c r="C16" s="75"/>
      <c r="D16" s="157"/>
      <c r="F16" s="285"/>
    </row>
    <row r="17" spans="1:6" x14ac:dyDescent="0.25">
      <c r="A17" s="85"/>
      <c r="B17" s="67"/>
      <c r="C17" s="75"/>
      <c r="D17" s="104"/>
      <c r="F17" s="285"/>
    </row>
    <row r="18" spans="1:6" x14ac:dyDescent="0.25">
      <c r="A18" s="60"/>
      <c r="B18" s="67"/>
      <c r="C18" s="75"/>
      <c r="D18" s="104"/>
      <c r="F18" s="285"/>
    </row>
    <row r="19" spans="1:6" x14ac:dyDescent="0.25">
      <c r="A19" s="85"/>
      <c r="B19" s="67"/>
      <c r="C19" s="75"/>
      <c r="D19" s="160"/>
      <c r="F19" s="72"/>
    </row>
    <row r="20" spans="1:6" x14ac:dyDescent="0.25">
      <c r="A20" s="85"/>
      <c r="B20" s="67"/>
      <c r="C20" s="75"/>
      <c r="D20" s="160"/>
      <c r="F20" s="285"/>
    </row>
    <row r="21" spans="1:6" x14ac:dyDescent="0.25">
      <c r="A21" s="85"/>
      <c r="B21" s="67"/>
      <c r="C21" s="75"/>
      <c r="D21" s="160"/>
      <c r="F21" s="285"/>
    </row>
    <row r="22" spans="1:6" x14ac:dyDescent="0.25">
      <c r="A22" s="60"/>
      <c r="B22" s="67"/>
      <c r="C22" s="75"/>
      <c r="D22" s="104"/>
      <c r="F22" s="72"/>
    </row>
    <row r="23" spans="1:6" x14ac:dyDescent="0.25">
      <c r="A23" s="85"/>
      <c r="B23" s="67"/>
      <c r="C23" s="75"/>
      <c r="D23" s="104"/>
      <c r="F23" s="285"/>
    </row>
    <row r="24" spans="1:6" x14ac:dyDescent="0.25">
      <c r="A24" s="85"/>
      <c r="B24" s="67"/>
      <c r="C24" s="75"/>
      <c r="D24" s="160"/>
      <c r="F24" s="85"/>
    </row>
    <row r="25" spans="1:6" x14ac:dyDescent="0.25">
      <c r="A25" s="60"/>
      <c r="B25" s="67"/>
      <c r="C25" s="75"/>
      <c r="D25" s="104"/>
      <c r="F25" s="85"/>
    </row>
    <row r="26" spans="1:6" x14ac:dyDescent="0.25">
      <c r="A26" s="85"/>
      <c r="B26" s="67"/>
      <c r="C26" s="75"/>
      <c r="D26" s="104"/>
      <c r="F26" s="85"/>
    </row>
    <row r="27" spans="1:6" x14ac:dyDescent="0.25">
      <c r="A27" s="85"/>
      <c r="B27" s="67"/>
      <c r="C27" s="75"/>
      <c r="D27" s="104"/>
      <c r="F27" s="342"/>
    </row>
    <row r="28" spans="1:6" x14ac:dyDescent="0.25">
      <c r="A28" s="60"/>
      <c r="B28" s="67"/>
      <c r="C28" s="75"/>
      <c r="D28" s="104"/>
      <c r="F28" s="60"/>
    </row>
    <row r="29" spans="1:6" x14ac:dyDescent="0.25">
      <c r="A29" s="60"/>
      <c r="B29" s="67"/>
      <c r="C29" s="75"/>
      <c r="D29" s="69"/>
      <c r="F29" s="85"/>
    </row>
    <row r="30" spans="1:6" x14ac:dyDescent="0.25">
      <c r="A30" s="85"/>
      <c r="B30" s="67"/>
      <c r="C30" s="75"/>
      <c r="D30" s="104"/>
      <c r="F30" s="60"/>
    </row>
    <row r="31" spans="1:6" x14ac:dyDescent="0.25">
      <c r="A31" s="60"/>
      <c r="B31" s="67"/>
      <c r="C31" s="75"/>
      <c r="D31" s="104"/>
      <c r="F31" s="85"/>
    </row>
    <row r="32" spans="1:6" x14ac:dyDescent="0.25">
      <c r="A32" s="85"/>
      <c r="B32" s="67"/>
      <c r="C32" s="75"/>
      <c r="D32" s="104"/>
      <c r="F32" s="85"/>
    </row>
    <row r="33" spans="1:6" x14ac:dyDescent="0.25">
      <c r="A33" s="85"/>
      <c r="B33" s="67"/>
      <c r="C33" s="75"/>
      <c r="D33" s="104"/>
      <c r="F33" s="85"/>
    </row>
    <row r="34" spans="1:6" x14ac:dyDescent="0.25">
      <c r="A34" s="285"/>
      <c r="B34" s="67"/>
      <c r="C34" s="75"/>
      <c r="D34" s="104"/>
      <c r="F34" s="85"/>
    </row>
    <row r="35" spans="1:6" x14ac:dyDescent="0.25">
      <c r="A35" s="60"/>
      <c r="B35" s="67"/>
      <c r="C35" s="75"/>
      <c r="D35" s="104"/>
      <c r="F35" s="60"/>
    </row>
    <row r="36" spans="1:6" x14ac:dyDescent="0.25">
      <c r="A36" s="85"/>
      <c r="B36" s="67"/>
      <c r="C36" s="75"/>
      <c r="D36" s="104"/>
      <c r="F36" s="85"/>
    </row>
    <row r="37" spans="1:6" x14ac:dyDescent="0.25">
      <c r="A37" s="60"/>
      <c r="B37" s="67"/>
      <c r="C37" s="75"/>
      <c r="D37" s="104"/>
      <c r="F37" s="85"/>
    </row>
    <row r="38" spans="1:6" x14ac:dyDescent="0.25">
      <c r="A38" s="60"/>
      <c r="B38" s="67"/>
      <c r="C38" s="75"/>
      <c r="D38" s="104"/>
      <c r="F38" s="60"/>
    </row>
    <row r="39" spans="1:6" x14ac:dyDescent="0.25">
      <c r="A39" s="85"/>
      <c r="B39" s="67"/>
      <c r="C39" s="75"/>
      <c r="D39" s="104"/>
      <c r="F39" s="60"/>
    </row>
    <row r="40" spans="1:6" x14ac:dyDescent="0.25">
      <c r="A40" s="60"/>
      <c r="B40" s="67"/>
      <c r="C40" s="75"/>
      <c r="D40" s="104"/>
      <c r="F40" s="60"/>
    </row>
    <row r="41" spans="1:6" x14ac:dyDescent="0.25">
      <c r="A41" s="85"/>
      <c r="B41" s="67"/>
      <c r="C41" s="75"/>
      <c r="D41" s="104"/>
      <c r="F41" s="60"/>
    </row>
    <row r="42" spans="1:6" x14ac:dyDescent="0.25">
      <c r="A42" s="85"/>
      <c r="B42" s="67"/>
      <c r="C42" s="75"/>
      <c r="D42" s="104"/>
      <c r="F42" s="60"/>
    </row>
    <row r="43" spans="1:6" x14ac:dyDescent="0.25">
      <c r="A43" s="85"/>
      <c r="B43" s="67"/>
      <c r="C43" s="75"/>
      <c r="D43" s="104"/>
      <c r="F43" s="85"/>
    </row>
    <row r="44" spans="1:6" x14ac:dyDescent="0.25">
      <c r="A44" s="85"/>
      <c r="B44" s="67"/>
      <c r="C44" s="75"/>
      <c r="D44" s="104"/>
      <c r="F44" s="60"/>
    </row>
    <row r="45" spans="1:6" x14ac:dyDescent="0.25">
      <c r="A45" s="85"/>
      <c r="B45" s="67"/>
      <c r="C45" s="75"/>
      <c r="D45" s="104"/>
      <c r="F45" s="72"/>
    </row>
    <row r="46" spans="1:6" x14ac:dyDescent="0.25">
      <c r="A46" s="60"/>
      <c r="B46" s="67"/>
      <c r="C46" s="75"/>
      <c r="D46" s="104"/>
      <c r="F46" s="60"/>
    </row>
    <row r="47" spans="1:6" x14ac:dyDescent="0.25">
      <c r="A47" s="85"/>
      <c r="B47" s="67"/>
      <c r="C47" s="75"/>
      <c r="D47" s="104"/>
      <c r="F47" s="60"/>
    </row>
    <row r="48" spans="1:6" x14ac:dyDescent="0.25">
      <c r="A48" s="85"/>
      <c r="B48" s="67"/>
      <c r="C48" s="75"/>
      <c r="D48" s="104"/>
      <c r="F48" s="60"/>
    </row>
    <row r="49" spans="1:6" x14ac:dyDescent="0.25">
      <c r="A49" s="60"/>
      <c r="B49" s="67"/>
      <c r="C49" s="75"/>
      <c r="D49" s="104"/>
      <c r="F49" s="85"/>
    </row>
    <row r="50" spans="1:6" x14ac:dyDescent="0.25">
      <c r="A50" s="60"/>
      <c r="B50" s="67"/>
      <c r="C50" s="75"/>
      <c r="D50" s="104"/>
      <c r="F50" s="85"/>
    </row>
    <row r="51" spans="1:6" x14ac:dyDescent="0.25">
      <c r="A51" s="60"/>
      <c r="B51" s="67"/>
      <c r="C51" s="75"/>
      <c r="D51" s="104"/>
      <c r="F51" s="85"/>
    </row>
    <row r="52" spans="1:6" x14ac:dyDescent="0.25">
      <c r="A52" s="60"/>
      <c r="B52" s="67"/>
      <c r="C52" s="75"/>
      <c r="D52" s="104"/>
      <c r="F52" s="60"/>
    </row>
    <row r="53" spans="1:6" x14ac:dyDescent="0.25">
      <c r="A53" s="60"/>
      <c r="B53" s="67"/>
      <c r="C53" s="75"/>
      <c r="D53" s="104"/>
      <c r="F53" s="60"/>
    </row>
    <row r="54" spans="1:6" x14ac:dyDescent="0.25">
      <c r="A54" s="85"/>
      <c r="B54" s="67"/>
      <c r="C54" s="75"/>
      <c r="D54" s="104"/>
      <c r="F54" s="85"/>
    </row>
    <row r="55" spans="1:6" x14ac:dyDescent="0.25">
      <c r="A55" s="85"/>
      <c r="B55" s="67"/>
      <c r="C55" s="75"/>
      <c r="D55" s="104"/>
      <c r="F55" s="60"/>
    </row>
    <row r="56" spans="1:6" x14ac:dyDescent="0.25">
      <c r="A56" s="85"/>
      <c r="B56" s="67"/>
      <c r="C56" s="75"/>
      <c r="D56" s="104"/>
      <c r="F56" s="85"/>
    </row>
    <row r="57" spans="1:6" x14ac:dyDescent="0.25">
      <c r="A57" s="60"/>
      <c r="B57" s="67"/>
      <c r="C57" s="75"/>
      <c r="D57" s="104"/>
      <c r="F57" s="85"/>
    </row>
    <row r="58" spans="1:6" x14ac:dyDescent="0.25">
      <c r="A58" s="60"/>
      <c r="B58" s="67"/>
      <c r="C58" s="75"/>
      <c r="D58" s="104"/>
      <c r="F58" s="85"/>
    </row>
    <row r="59" spans="1:6" x14ac:dyDescent="0.25">
      <c r="A59" s="85"/>
      <c r="B59" s="67"/>
      <c r="C59" s="69"/>
      <c r="D59" s="158"/>
      <c r="F59" s="85"/>
    </row>
    <row r="60" spans="1:6" x14ac:dyDescent="0.25">
      <c r="A60" s="60"/>
      <c r="B60" s="67"/>
      <c r="C60" s="69"/>
      <c r="D60" s="104"/>
      <c r="F60" s="85"/>
    </row>
    <row r="61" spans="1:6" x14ac:dyDescent="0.25">
      <c r="A61" s="60"/>
      <c r="B61" s="67"/>
      <c r="C61" s="75"/>
      <c r="D61" s="104"/>
      <c r="F61" s="85"/>
    </row>
    <row r="62" spans="1:6" x14ac:dyDescent="0.25">
      <c r="A62" s="60"/>
      <c r="B62" s="67"/>
      <c r="C62" s="75"/>
      <c r="D62" s="104"/>
      <c r="F62" s="85"/>
    </row>
    <row r="63" spans="1:6" x14ac:dyDescent="0.25">
      <c r="A63" s="60"/>
      <c r="B63" s="67"/>
      <c r="C63" s="69"/>
      <c r="D63" s="274"/>
      <c r="F63" s="60"/>
    </row>
    <row r="64" spans="1:6" x14ac:dyDescent="0.25">
      <c r="A64" s="85"/>
      <c r="B64" s="67"/>
      <c r="C64" s="75"/>
      <c r="D64" s="104"/>
      <c r="F64" s="85"/>
    </row>
    <row r="65" spans="1:4" x14ac:dyDescent="0.25">
      <c r="A65" s="60"/>
      <c r="B65" s="67"/>
      <c r="C65" s="69"/>
      <c r="D65" s="104"/>
    </row>
    <row r="66" spans="1:4" x14ac:dyDescent="0.25">
      <c r="A66" s="60"/>
      <c r="B66" s="67"/>
      <c r="C66" s="69"/>
      <c r="D66" s="104"/>
    </row>
    <row r="67" spans="1:4" x14ac:dyDescent="0.25">
      <c r="A67" s="60"/>
      <c r="B67" s="67"/>
      <c r="C67" s="69"/>
      <c r="D67" s="104"/>
    </row>
    <row r="68" spans="1:4" x14ac:dyDescent="0.25">
      <c r="A68" s="60"/>
      <c r="B68" s="67"/>
      <c r="C68" s="69"/>
      <c r="D68" s="104"/>
    </row>
    <row r="69" spans="1:4" x14ac:dyDescent="0.25">
      <c r="A69" s="85"/>
      <c r="B69" s="67"/>
      <c r="C69" s="69"/>
      <c r="D69" s="104"/>
    </row>
    <row r="70" spans="1:4" x14ac:dyDescent="0.25">
      <c r="A70" s="60"/>
      <c r="B70" s="67"/>
      <c r="C70" s="69"/>
      <c r="D70" s="104"/>
    </row>
    <row r="71" spans="1:4" x14ac:dyDescent="0.25">
      <c r="A71" s="60"/>
      <c r="B71" s="67"/>
      <c r="C71" s="75"/>
      <c r="D71" s="104"/>
    </row>
    <row r="72" spans="1:4" x14ac:dyDescent="0.25">
      <c r="A72" s="85"/>
      <c r="B72" s="67"/>
      <c r="C72" s="69"/>
      <c r="D72" s="104"/>
    </row>
    <row r="73" spans="1:4" x14ac:dyDescent="0.25">
      <c r="A73" s="60"/>
      <c r="B73" s="67"/>
      <c r="C73" s="69"/>
      <c r="D73" s="104"/>
    </row>
    <row r="74" spans="1:4" x14ac:dyDescent="0.25">
      <c r="A74" s="60"/>
      <c r="B74" s="67"/>
      <c r="C74" s="69"/>
      <c r="D74" s="244"/>
    </row>
    <row r="75" spans="1:4" x14ac:dyDescent="0.25">
      <c r="A75" s="85"/>
      <c r="B75" s="67"/>
      <c r="C75" s="69"/>
      <c r="D75" s="104"/>
    </row>
    <row r="76" spans="1:4" x14ac:dyDescent="0.25">
      <c r="A76" s="60"/>
      <c r="B76" s="67"/>
      <c r="C76" s="69"/>
      <c r="D76" s="104"/>
    </row>
    <row r="77" spans="1:4" x14ac:dyDescent="0.25">
      <c r="A77" s="85"/>
      <c r="B77" s="67"/>
      <c r="C77" s="75"/>
      <c r="D77" s="104"/>
    </row>
    <row r="78" spans="1:4" x14ac:dyDescent="0.25">
      <c r="A78" s="85"/>
      <c r="B78" s="67"/>
      <c r="C78" s="75"/>
      <c r="D78" s="104"/>
    </row>
    <row r="79" spans="1:4" x14ac:dyDescent="0.25">
      <c r="A79" s="60"/>
      <c r="B79" s="67"/>
      <c r="C79" s="75"/>
      <c r="D79" s="104"/>
    </row>
    <row r="80" spans="1:4" x14ac:dyDescent="0.25">
      <c r="A80" s="60"/>
      <c r="B80" s="67"/>
      <c r="C80" s="75"/>
      <c r="D80" s="104"/>
    </row>
    <row r="81" spans="1:4" x14ac:dyDescent="0.25">
      <c r="A81" s="60"/>
      <c r="B81" s="67"/>
      <c r="C81" s="69"/>
      <c r="D81" s="104"/>
    </row>
    <row r="82" spans="1:4" x14ac:dyDescent="0.25">
      <c r="A82" s="85"/>
      <c r="B82" s="67"/>
      <c r="C82" s="69"/>
      <c r="D82" s="104"/>
    </row>
    <row r="83" spans="1:4" x14ac:dyDescent="0.25">
      <c r="A83" s="85"/>
      <c r="B83" s="67"/>
      <c r="C83" s="69"/>
      <c r="D83" s="104"/>
    </row>
    <row r="84" spans="1:4" x14ac:dyDescent="0.25">
      <c r="A84" s="85"/>
      <c r="B84" s="67"/>
      <c r="C84" s="69"/>
      <c r="D84" s="104"/>
    </row>
    <row r="85" spans="1:4" x14ac:dyDescent="0.25">
      <c r="A85" s="60"/>
      <c r="B85" s="67"/>
      <c r="C85" s="69"/>
      <c r="D85" s="104"/>
    </row>
    <row r="86" spans="1:4" x14ac:dyDescent="0.25">
      <c r="A86" s="60"/>
      <c r="B86" s="67"/>
      <c r="C86" s="75"/>
      <c r="D86" s="104"/>
    </row>
    <row r="87" spans="1:4" x14ac:dyDescent="0.25">
      <c r="A87" s="85"/>
      <c r="B87" s="67"/>
      <c r="C87" s="75"/>
      <c r="D87" s="104"/>
    </row>
    <row r="88" spans="1:4" x14ac:dyDescent="0.25">
      <c r="A88" s="85"/>
      <c r="B88" s="67"/>
      <c r="C88" s="75"/>
      <c r="D88" s="104"/>
    </row>
    <row r="89" spans="1:4" x14ac:dyDescent="0.25">
      <c r="A89" s="85"/>
      <c r="B89" s="67"/>
      <c r="C89" s="75"/>
      <c r="D89" s="104"/>
    </row>
    <row r="90" spans="1:4" x14ac:dyDescent="0.25">
      <c r="A90" s="85"/>
      <c r="B90" s="67"/>
      <c r="C90" s="69"/>
      <c r="D90" s="104"/>
    </row>
    <row r="91" spans="1:4" x14ac:dyDescent="0.25">
      <c r="A91" s="60"/>
      <c r="B91" s="67"/>
      <c r="C91" s="69"/>
      <c r="D91" s="104"/>
    </row>
    <row r="92" spans="1:4" x14ac:dyDescent="0.25">
      <c r="A92" s="85"/>
      <c r="B92" s="67"/>
      <c r="C92" s="75"/>
      <c r="D92" s="104"/>
    </row>
    <row r="93" spans="1:4" x14ac:dyDescent="0.25">
      <c r="A93" s="85"/>
      <c r="B93" s="67"/>
      <c r="C93" s="69"/>
      <c r="D93" s="104"/>
    </row>
    <row r="94" spans="1:4" x14ac:dyDescent="0.25">
      <c r="A94" s="85"/>
      <c r="B94" s="67"/>
      <c r="C94" s="69"/>
      <c r="D94" s="244"/>
    </row>
    <row r="95" spans="1:4" x14ac:dyDescent="0.25">
      <c r="A95" s="85"/>
      <c r="B95" s="67"/>
      <c r="C95" s="69"/>
      <c r="D95" s="104"/>
    </row>
    <row r="96" spans="1:4" x14ac:dyDescent="0.25">
      <c r="A96" s="85"/>
      <c r="B96" s="67"/>
      <c r="C96" s="69"/>
      <c r="D96" s="104"/>
    </row>
    <row r="97" spans="1:4" x14ac:dyDescent="0.25">
      <c r="A97" s="85"/>
      <c r="B97" s="67"/>
      <c r="C97" s="69"/>
      <c r="D97" s="104"/>
    </row>
    <row r="98" spans="1:4" x14ac:dyDescent="0.25">
      <c r="A98" s="85"/>
      <c r="B98" s="67"/>
      <c r="C98" s="69"/>
      <c r="D98" s="104"/>
    </row>
    <row r="99" spans="1:4" x14ac:dyDescent="0.25">
      <c r="A99" s="85"/>
      <c r="B99" s="67"/>
      <c r="C99" s="69"/>
      <c r="D99" s="104"/>
    </row>
    <row r="100" spans="1:4" x14ac:dyDescent="0.25">
      <c r="A100" s="85"/>
      <c r="B100" s="67"/>
      <c r="C100" s="69"/>
      <c r="D100" s="104"/>
    </row>
    <row r="101" spans="1:4" x14ac:dyDescent="0.25">
      <c r="A101" s="85"/>
      <c r="B101" s="67"/>
      <c r="C101" s="69"/>
      <c r="D101" s="104"/>
    </row>
    <row r="102" spans="1:4" x14ac:dyDescent="0.25">
      <c r="A102" s="85"/>
      <c r="B102" s="67"/>
      <c r="C102" s="69"/>
      <c r="D102" s="104"/>
    </row>
    <row r="103" spans="1:4" x14ac:dyDescent="0.25">
      <c r="A103" s="85"/>
      <c r="B103" s="67"/>
      <c r="C103" s="75"/>
      <c r="D103" s="104"/>
    </row>
    <row r="104" spans="1:4" x14ac:dyDescent="0.25">
      <c r="A104" s="85"/>
      <c r="B104" s="67"/>
      <c r="C104" s="69"/>
      <c r="D104" s="104"/>
    </row>
    <row r="105" spans="1:4" x14ac:dyDescent="0.25">
      <c r="A105" s="60"/>
      <c r="B105" s="67"/>
      <c r="C105" s="75"/>
      <c r="D105" s="104"/>
    </row>
    <row r="106" spans="1:4" x14ac:dyDescent="0.25">
      <c r="A106" s="60"/>
      <c r="B106" s="67"/>
      <c r="C106" s="69"/>
      <c r="D106" s="104"/>
    </row>
    <row r="107" spans="1:4" x14ac:dyDescent="0.25">
      <c r="A107" s="85"/>
      <c r="B107" s="67"/>
      <c r="C107" s="69"/>
      <c r="D107" s="104"/>
    </row>
    <row r="108" spans="1:4" x14ac:dyDescent="0.25">
      <c r="A108" s="85"/>
      <c r="B108" s="67"/>
      <c r="C108" s="69"/>
      <c r="D108" s="104"/>
    </row>
    <row r="109" spans="1:4" x14ac:dyDescent="0.25">
      <c r="A109" s="85"/>
      <c r="B109" s="67"/>
      <c r="C109" s="69"/>
      <c r="D109" s="104"/>
    </row>
    <row r="110" spans="1:4" x14ac:dyDescent="0.25">
      <c r="A110" s="85"/>
      <c r="B110" s="67"/>
      <c r="C110" s="69"/>
      <c r="D110" s="104"/>
    </row>
    <row r="111" spans="1:4" x14ac:dyDescent="0.25">
      <c r="A111" s="85"/>
      <c r="B111" s="67"/>
      <c r="C111" s="69"/>
      <c r="D111" s="104"/>
    </row>
    <row r="112" spans="1:4" x14ac:dyDescent="0.25">
      <c r="A112" s="85"/>
      <c r="B112" s="67"/>
      <c r="C112" s="69"/>
      <c r="D112" s="104"/>
    </row>
    <row r="113" spans="1:4" x14ac:dyDescent="0.25">
      <c r="A113" s="275"/>
      <c r="B113" s="67"/>
      <c r="C113" s="69"/>
      <c r="D113" s="104"/>
    </row>
    <row r="114" spans="1:4" x14ac:dyDescent="0.25">
      <c r="A114" s="85"/>
      <c r="B114" s="67"/>
      <c r="C114" s="69"/>
      <c r="D114" s="104"/>
    </row>
    <row r="115" spans="1:4" x14ac:dyDescent="0.25">
      <c r="A115" s="85"/>
      <c r="B115" s="67"/>
      <c r="C115" s="69"/>
      <c r="D115" s="104"/>
    </row>
    <row r="116" spans="1:4" x14ac:dyDescent="0.25">
      <c r="A116" s="60"/>
      <c r="B116" s="67"/>
      <c r="C116" s="69"/>
      <c r="D116" s="104"/>
    </row>
    <row r="117" spans="1:4" x14ac:dyDescent="0.25">
      <c r="A117" s="276"/>
      <c r="B117" s="67"/>
      <c r="C117" s="69"/>
      <c r="D117" s="104"/>
    </row>
    <row r="118" spans="1:4" x14ac:dyDescent="0.25">
      <c r="A118" s="85"/>
      <c r="B118" s="67"/>
      <c r="C118" s="75"/>
      <c r="D118" s="104"/>
    </row>
    <row r="119" spans="1:4" x14ac:dyDescent="0.25">
      <c r="A119" s="85"/>
      <c r="B119" s="67"/>
      <c r="C119" s="69"/>
      <c r="D119" s="104"/>
    </row>
    <row r="120" spans="1:4" x14ac:dyDescent="0.25">
      <c r="A120" s="85"/>
      <c r="B120" s="67"/>
      <c r="C120" s="69"/>
      <c r="D120" s="104"/>
    </row>
    <row r="121" spans="1:4" x14ac:dyDescent="0.25">
      <c r="A121" s="85"/>
      <c r="B121" s="67"/>
      <c r="C121" s="75"/>
      <c r="D121" s="104"/>
    </row>
    <row r="122" spans="1:4" x14ac:dyDescent="0.25">
      <c r="A122" s="85"/>
      <c r="B122" s="67"/>
      <c r="C122" s="69"/>
      <c r="D122" s="104"/>
    </row>
    <row r="123" spans="1:4" x14ac:dyDescent="0.25">
      <c r="A123" s="85"/>
      <c r="B123" s="67"/>
      <c r="C123" s="69"/>
      <c r="D123" s="104"/>
    </row>
    <row r="124" spans="1:4" x14ac:dyDescent="0.25">
      <c r="A124" s="85"/>
      <c r="B124" s="67"/>
      <c r="C124" s="69"/>
      <c r="D124" s="104"/>
    </row>
    <row r="125" spans="1:4" x14ac:dyDescent="0.25">
      <c r="A125" s="85"/>
      <c r="B125" s="67"/>
      <c r="C125" s="75"/>
      <c r="D125" s="104"/>
    </row>
    <row r="126" spans="1:4" x14ac:dyDescent="0.25">
      <c r="A126" s="60"/>
      <c r="B126" s="67"/>
      <c r="C126" s="69"/>
      <c r="D126" s="104"/>
    </row>
    <row r="127" spans="1:4" x14ac:dyDescent="0.25">
      <c r="A127" s="60"/>
      <c r="B127" s="67"/>
      <c r="C127" s="75"/>
      <c r="D127" s="104"/>
    </row>
    <row r="128" spans="1:4" x14ac:dyDescent="0.25">
      <c r="A128" s="60"/>
      <c r="B128" s="67"/>
      <c r="C128" s="69"/>
      <c r="D128" s="104"/>
    </row>
    <row r="129" spans="1:4" x14ac:dyDescent="0.25">
      <c r="A129" s="85"/>
      <c r="B129" s="67"/>
      <c r="C129" s="75"/>
      <c r="D129" s="104"/>
    </row>
    <row r="130" spans="1:4" x14ac:dyDescent="0.25">
      <c r="A130" s="85"/>
      <c r="B130" s="67"/>
      <c r="C130" s="69"/>
      <c r="D130" s="104"/>
    </row>
    <row r="131" spans="1:4" x14ac:dyDescent="0.25">
      <c r="A131" s="85"/>
      <c r="B131" s="67"/>
      <c r="C131" s="69"/>
      <c r="D131" s="104"/>
    </row>
    <row r="132" spans="1:4" x14ac:dyDescent="0.25">
      <c r="A132" s="85"/>
      <c r="B132" s="67"/>
      <c r="C132" s="69"/>
      <c r="D132" s="158"/>
    </row>
    <row r="133" spans="1:4" x14ac:dyDescent="0.25">
      <c r="A133" s="60"/>
      <c r="B133" s="67"/>
      <c r="C133" s="69"/>
      <c r="D133" s="158"/>
    </row>
    <row r="134" spans="1:4" x14ac:dyDescent="0.25">
      <c r="A134" s="85"/>
      <c r="B134" s="67"/>
      <c r="C134" s="75"/>
      <c r="D134" s="158"/>
    </row>
    <row r="135" spans="1:4" x14ac:dyDescent="0.25">
      <c r="A135" s="60"/>
      <c r="B135" s="67"/>
      <c r="C135" s="69"/>
      <c r="D135" s="158"/>
    </row>
    <row r="136" spans="1:4" x14ac:dyDescent="0.25">
      <c r="A136" s="60"/>
      <c r="B136" s="67"/>
      <c r="C136" s="69"/>
      <c r="D136" s="158"/>
    </row>
    <row r="137" spans="1:4" x14ac:dyDescent="0.25">
      <c r="A137" s="60"/>
      <c r="B137" s="67"/>
      <c r="C137" s="69"/>
      <c r="D137" s="159"/>
    </row>
    <row r="138" spans="1:4" x14ac:dyDescent="0.25">
      <c r="A138" s="85"/>
      <c r="B138" s="67"/>
      <c r="C138" s="69"/>
      <c r="D138" s="158"/>
    </row>
    <row r="139" spans="1:4" x14ac:dyDescent="0.25">
      <c r="A139" s="85"/>
      <c r="B139" s="67"/>
      <c r="C139" s="69"/>
      <c r="D139" s="104"/>
    </row>
    <row r="140" spans="1:4" x14ac:dyDescent="0.25">
      <c r="A140" s="60"/>
      <c r="B140" s="67"/>
      <c r="C140" s="69"/>
      <c r="D140" s="104"/>
    </row>
    <row r="141" spans="1:4" x14ac:dyDescent="0.25">
      <c r="A141" s="60"/>
      <c r="B141" s="67"/>
      <c r="C141" s="69"/>
      <c r="D141" s="104"/>
    </row>
    <row r="142" spans="1:4" x14ac:dyDescent="0.25">
      <c r="A142" s="60"/>
      <c r="B142" s="67"/>
      <c r="C142" s="75"/>
      <c r="D142" s="104"/>
    </row>
    <row r="143" spans="1:4" x14ac:dyDescent="0.25">
      <c r="A143" s="85"/>
      <c r="B143" s="67"/>
      <c r="C143" s="75"/>
      <c r="D143" s="104"/>
    </row>
    <row r="144" spans="1:4" x14ac:dyDescent="0.25">
      <c r="A144" s="85"/>
      <c r="B144" s="67"/>
      <c r="C144" s="75"/>
      <c r="D144" s="104"/>
    </row>
    <row r="145" spans="1:4" x14ac:dyDescent="0.25">
      <c r="A145" s="85"/>
      <c r="B145" s="67"/>
      <c r="C145" s="75"/>
      <c r="D145" s="104"/>
    </row>
    <row r="146" spans="1:4" x14ac:dyDescent="0.25">
      <c r="A146" s="60"/>
      <c r="B146" s="67"/>
      <c r="C146" s="75"/>
      <c r="D146" s="244"/>
    </row>
    <row r="147" spans="1:4" x14ac:dyDescent="0.25">
      <c r="A147" s="85"/>
      <c r="B147" s="67"/>
      <c r="C147" s="75"/>
      <c r="D147" s="104"/>
    </row>
    <row r="148" spans="1:4" x14ac:dyDescent="0.25">
      <c r="A148" s="85"/>
      <c r="B148" s="67"/>
      <c r="C148" s="75"/>
      <c r="D148" s="104"/>
    </row>
    <row r="149" spans="1:4" x14ac:dyDescent="0.25">
      <c r="A149" s="85"/>
      <c r="B149" s="67"/>
      <c r="C149" s="75"/>
      <c r="D149" s="104"/>
    </row>
    <row r="150" spans="1:4" x14ac:dyDescent="0.25">
      <c r="A150" s="85"/>
      <c r="B150" s="67"/>
      <c r="C150" s="75"/>
      <c r="D150" s="104"/>
    </row>
    <row r="151" spans="1:4" x14ac:dyDescent="0.25">
      <c r="A151" s="60"/>
      <c r="B151" s="67"/>
      <c r="C151" s="75"/>
      <c r="D151" s="104"/>
    </row>
    <row r="152" spans="1:4" x14ac:dyDescent="0.25">
      <c r="A152" s="85"/>
      <c r="B152" s="67"/>
      <c r="C152" s="75"/>
      <c r="D152" s="104"/>
    </row>
    <row r="153" spans="1:4" x14ac:dyDescent="0.25">
      <c r="A153" s="85"/>
      <c r="B153" s="67"/>
      <c r="C153" s="75"/>
      <c r="D153" s="104"/>
    </row>
    <row r="154" spans="1:4" x14ac:dyDescent="0.25">
      <c r="A154" s="60"/>
      <c r="B154" s="67"/>
      <c r="C154" s="75"/>
      <c r="D154" s="104"/>
    </row>
    <row r="155" spans="1:4" x14ac:dyDescent="0.25">
      <c r="A155" s="60"/>
      <c r="B155" s="67"/>
      <c r="C155" s="75"/>
      <c r="D155" s="104"/>
    </row>
    <row r="156" spans="1:4" x14ac:dyDescent="0.25">
      <c r="A156" s="60"/>
      <c r="B156" s="67"/>
      <c r="C156" s="75"/>
      <c r="D156" s="104"/>
    </row>
    <row r="157" spans="1:4" x14ac:dyDescent="0.25">
      <c r="A157" s="60"/>
      <c r="B157" s="67"/>
      <c r="C157" s="75"/>
      <c r="D157" s="104"/>
    </row>
    <row r="158" spans="1:4" x14ac:dyDescent="0.25">
      <c r="A158" s="60"/>
      <c r="B158" s="67"/>
      <c r="C158" s="75"/>
      <c r="D158" s="104"/>
    </row>
    <row r="159" spans="1:4" x14ac:dyDescent="0.25">
      <c r="A159" s="85"/>
      <c r="B159" s="67"/>
      <c r="C159" s="75"/>
      <c r="D159" s="104"/>
    </row>
    <row r="160" spans="1:4" x14ac:dyDescent="0.25">
      <c r="A160" s="85"/>
      <c r="B160" s="67"/>
      <c r="C160" s="75"/>
      <c r="D160" s="104"/>
    </row>
    <row r="161" spans="1:4" x14ac:dyDescent="0.25">
      <c r="A161" s="85"/>
      <c r="B161" s="67"/>
      <c r="C161" s="75"/>
      <c r="D161" s="104"/>
    </row>
    <row r="162" spans="1:4" x14ac:dyDescent="0.25">
      <c r="A162" s="85"/>
      <c r="B162" s="67"/>
      <c r="C162" s="75"/>
      <c r="D162" s="104"/>
    </row>
    <row r="163" spans="1:4" x14ac:dyDescent="0.25">
      <c r="A163" s="85"/>
      <c r="B163" s="67"/>
      <c r="C163" s="75"/>
      <c r="D163" s="69"/>
    </row>
    <row r="164" spans="1:4" x14ac:dyDescent="0.25">
      <c r="A164" s="85"/>
      <c r="B164" s="67"/>
      <c r="C164" s="75"/>
      <c r="D164" s="104"/>
    </row>
    <row r="165" spans="1:4" x14ac:dyDescent="0.25">
      <c r="A165" s="86"/>
      <c r="B165" s="67"/>
      <c r="C165" s="75"/>
      <c r="D165" s="104"/>
    </row>
    <row r="166" spans="1:4" x14ac:dyDescent="0.25">
      <c r="A166" s="85"/>
      <c r="B166" s="67"/>
      <c r="C166" s="75"/>
      <c r="D166" s="104"/>
    </row>
    <row r="167" spans="1:4" x14ac:dyDescent="0.25">
      <c r="A167" s="86"/>
      <c r="B167" s="67"/>
      <c r="C167" s="75"/>
      <c r="D167" s="104"/>
    </row>
    <row r="168" spans="1:4" x14ac:dyDescent="0.25">
      <c r="A168" s="85"/>
      <c r="B168" s="67"/>
      <c r="C168" s="75"/>
      <c r="D168" s="104"/>
    </row>
    <row r="169" spans="1:4" x14ac:dyDescent="0.25">
      <c r="A169" s="85"/>
      <c r="B169" s="67"/>
      <c r="C169" s="75"/>
      <c r="D169" s="104"/>
    </row>
    <row r="170" spans="1:4" x14ac:dyDescent="0.25">
      <c r="A170" s="86"/>
      <c r="B170" s="67"/>
      <c r="C170" s="75"/>
      <c r="D170" s="104"/>
    </row>
    <row r="171" spans="1:4" x14ac:dyDescent="0.25">
      <c r="A171" s="85"/>
      <c r="B171" s="67"/>
      <c r="C171" s="75"/>
      <c r="D171" s="104"/>
    </row>
    <row r="172" spans="1:4" x14ac:dyDescent="0.25">
      <c r="A172" s="85"/>
      <c r="B172" s="67"/>
      <c r="C172" s="75"/>
      <c r="D172" s="104"/>
    </row>
    <row r="173" spans="1:4" x14ac:dyDescent="0.25">
      <c r="A173" s="85"/>
      <c r="B173" s="67"/>
      <c r="C173" s="75"/>
      <c r="D173" s="69"/>
    </row>
    <row r="174" spans="1:4" x14ac:dyDescent="0.25">
      <c r="A174" s="85"/>
      <c r="B174" s="67"/>
      <c r="C174" s="75"/>
      <c r="D174" s="104"/>
    </row>
    <row r="175" spans="1:4" x14ac:dyDescent="0.25">
      <c r="A175" s="85"/>
      <c r="B175" s="67"/>
      <c r="C175" s="75"/>
      <c r="D175" s="104"/>
    </row>
    <row r="176" spans="1:4" x14ac:dyDescent="0.25">
      <c r="A176" s="85"/>
      <c r="B176" s="67"/>
      <c r="C176" s="75"/>
      <c r="D176" s="104"/>
    </row>
    <row r="177" spans="1:4" ht="15.75" x14ac:dyDescent="0.25">
      <c r="A177" s="112"/>
      <c r="B177" s="67"/>
      <c r="C177" s="75"/>
      <c r="D177" s="104"/>
    </row>
    <row r="178" spans="1:4" ht="15.75" x14ac:dyDescent="0.25">
      <c r="A178" s="112"/>
      <c r="B178" s="67"/>
      <c r="C178" s="75"/>
      <c r="D178" s="104"/>
    </row>
    <row r="179" spans="1:4" ht="15.75" x14ac:dyDescent="0.25">
      <c r="A179" s="112"/>
      <c r="B179" s="67"/>
      <c r="C179" s="75"/>
      <c r="D179" s="104"/>
    </row>
    <row r="180" spans="1:4" ht="15.75" x14ac:dyDescent="0.25">
      <c r="A180" s="112"/>
      <c r="B180" s="67"/>
      <c r="C180" s="75"/>
      <c r="D180" s="104"/>
    </row>
    <row r="181" spans="1:4" x14ac:dyDescent="0.25">
      <c r="A181" s="85"/>
      <c r="B181" s="67"/>
      <c r="C181" s="75"/>
      <c r="D181" s="104"/>
    </row>
    <row r="182" spans="1:4" x14ac:dyDescent="0.25">
      <c r="A182" s="86"/>
      <c r="B182" s="67"/>
      <c r="C182" s="75"/>
      <c r="D182" s="104"/>
    </row>
    <row r="183" spans="1:4" x14ac:dyDescent="0.25">
      <c r="A183" s="86"/>
      <c r="B183" s="67"/>
      <c r="C183" s="75"/>
      <c r="D183" s="104"/>
    </row>
    <row r="184" spans="1:4" x14ac:dyDescent="0.25">
      <c r="A184" s="86"/>
      <c r="B184" s="67"/>
      <c r="C184" s="75"/>
      <c r="D184" s="104"/>
    </row>
    <row r="185" spans="1:4" x14ac:dyDescent="0.25">
      <c r="A185" s="86"/>
      <c r="B185" s="67"/>
      <c r="C185" s="75"/>
      <c r="D185" s="104"/>
    </row>
    <row r="186" spans="1:4" x14ac:dyDescent="0.25">
      <c r="A186" s="86"/>
      <c r="B186" s="67"/>
      <c r="C186" s="75"/>
      <c r="D186" s="104"/>
    </row>
    <row r="187" spans="1:4" x14ac:dyDescent="0.25">
      <c r="A187" s="86"/>
      <c r="B187" s="67"/>
      <c r="C187" s="75"/>
      <c r="D187" s="104"/>
    </row>
    <row r="188" spans="1:4" x14ac:dyDescent="0.25">
      <c r="A188" s="86"/>
      <c r="B188" s="67"/>
      <c r="C188" s="75"/>
      <c r="D188" s="104"/>
    </row>
    <row r="189" spans="1:4" x14ac:dyDescent="0.25">
      <c r="A189" s="86"/>
      <c r="B189" s="67"/>
      <c r="C189" s="75"/>
      <c r="D189" s="104"/>
    </row>
    <row r="190" spans="1:4" x14ac:dyDescent="0.25">
      <c r="A190" s="86"/>
      <c r="B190" s="67"/>
      <c r="C190" s="75"/>
      <c r="D190" s="104"/>
    </row>
    <row r="191" spans="1:4" x14ac:dyDescent="0.25">
      <c r="A191" s="86"/>
      <c r="B191" s="67"/>
      <c r="C191" s="75"/>
      <c r="D191" s="104"/>
    </row>
    <row r="192" spans="1:4" x14ac:dyDescent="0.25">
      <c r="A192" s="86"/>
      <c r="B192" s="67"/>
      <c r="C192" s="75"/>
      <c r="D192" s="104"/>
    </row>
    <row r="193" spans="1:4" x14ac:dyDescent="0.25">
      <c r="A193" s="86"/>
      <c r="B193" s="67"/>
      <c r="C193" s="75"/>
      <c r="D193" s="104"/>
    </row>
    <row r="194" spans="1:4" x14ac:dyDescent="0.25">
      <c r="A194" s="86"/>
      <c r="B194" s="67"/>
      <c r="C194" s="75"/>
      <c r="D194" s="104"/>
    </row>
    <row r="195" spans="1:4" x14ac:dyDescent="0.25">
      <c r="A195" s="86"/>
      <c r="B195" s="67"/>
      <c r="C195" s="75"/>
      <c r="D195" s="104"/>
    </row>
    <row r="196" spans="1:4" x14ac:dyDescent="0.25">
      <c r="A196" s="86"/>
      <c r="B196" s="67"/>
      <c r="C196" s="75"/>
      <c r="D196" s="104"/>
    </row>
    <row r="197" spans="1:4" x14ac:dyDescent="0.25">
      <c r="A197" s="86"/>
      <c r="B197" s="67"/>
      <c r="C197" s="75"/>
      <c r="D197" s="104"/>
    </row>
    <row r="198" spans="1:4" x14ac:dyDescent="0.25">
      <c r="A198" s="85"/>
      <c r="B198" s="67"/>
      <c r="C198" s="75"/>
      <c r="D198" s="104"/>
    </row>
    <row r="199" spans="1:4" ht="15.75" x14ac:dyDescent="0.25">
      <c r="A199" s="112"/>
      <c r="B199" s="67"/>
      <c r="C199" s="75"/>
      <c r="D199" s="104"/>
    </row>
    <row r="200" spans="1:4" ht="15.75" x14ac:dyDescent="0.25">
      <c r="A200" s="112"/>
      <c r="B200" s="67"/>
      <c r="C200" s="75"/>
      <c r="D200" s="104"/>
    </row>
    <row r="201" spans="1:4" ht="15.75" x14ac:dyDescent="0.25">
      <c r="A201" s="112"/>
      <c r="B201" s="67"/>
      <c r="C201" s="75"/>
      <c r="D201" s="104"/>
    </row>
    <row r="202" spans="1:4" ht="15.75" x14ac:dyDescent="0.25">
      <c r="A202" s="112"/>
      <c r="B202" s="67"/>
      <c r="C202" s="75"/>
      <c r="D202" s="104"/>
    </row>
    <row r="203" spans="1:4" x14ac:dyDescent="0.25">
      <c r="A203" s="85"/>
      <c r="B203" s="67"/>
      <c r="C203" s="75"/>
      <c r="D203" s="104"/>
    </row>
    <row r="204" spans="1:4" x14ac:dyDescent="0.25">
      <c r="A204" s="85"/>
      <c r="B204" s="67"/>
      <c r="C204" s="75"/>
      <c r="D204" s="104"/>
    </row>
    <row r="205" spans="1:4" x14ac:dyDescent="0.25">
      <c r="A205" s="85"/>
      <c r="B205" s="67"/>
      <c r="C205" s="75"/>
      <c r="D205" s="104"/>
    </row>
    <row r="206" spans="1:4" x14ac:dyDescent="0.25">
      <c r="A206" s="85"/>
      <c r="B206" s="67"/>
      <c r="C206" s="75"/>
      <c r="D206" s="104"/>
    </row>
    <row r="207" spans="1:4" x14ac:dyDescent="0.25">
      <c r="A207" s="85"/>
      <c r="B207" s="67"/>
      <c r="C207" s="75"/>
      <c r="D207" s="104"/>
    </row>
    <row r="208" spans="1:4" x14ac:dyDescent="0.25">
      <c r="A208" s="85"/>
      <c r="B208" s="67"/>
      <c r="C208" s="75"/>
      <c r="D208" s="104"/>
    </row>
    <row r="209" spans="1:4" x14ac:dyDescent="0.25">
      <c r="A209" s="285"/>
      <c r="B209" s="67"/>
      <c r="C209" s="75"/>
      <c r="D209" s="104"/>
    </row>
    <row r="210" spans="1:4" x14ac:dyDescent="0.25">
      <c r="A210" s="85"/>
      <c r="B210" s="67"/>
      <c r="C210" s="75"/>
      <c r="D210" s="104"/>
    </row>
    <row r="211" spans="1:4" x14ac:dyDescent="0.25">
      <c r="A211" s="85"/>
      <c r="B211" s="67"/>
      <c r="C211" s="75"/>
      <c r="D211" s="104"/>
    </row>
    <row r="212" spans="1:4" x14ac:dyDescent="0.25">
      <c r="A212" s="85"/>
      <c r="B212" s="67"/>
      <c r="C212" s="75"/>
      <c r="D212" s="104"/>
    </row>
    <row r="213" spans="1:4" x14ac:dyDescent="0.25">
      <c r="A213" s="86"/>
      <c r="B213" s="67"/>
      <c r="C213" s="75"/>
      <c r="D213" s="104"/>
    </row>
    <row r="214" spans="1:4" x14ac:dyDescent="0.25">
      <c r="A214" s="15"/>
      <c r="B214" s="67"/>
      <c r="C214" s="75"/>
      <c r="D214" s="104"/>
    </row>
    <row r="215" spans="1:4" x14ac:dyDescent="0.25">
      <c r="A215" s="86"/>
      <c r="B215" s="67"/>
      <c r="C215" s="75"/>
      <c r="D215" s="104"/>
    </row>
    <row r="216" spans="1:4" x14ac:dyDescent="0.25">
      <c r="A216" s="86"/>
      <c r="B216" s="67"/>
      <c r="C216" s="75"/>
      <c r="D216" s="104"/>
    </row>
    <row r="217" spans="1:4" x14ac:dyDescent="0.25">
      <c r="A217" s="85"/>
      <c r="B217" s="67"/>
      <c r="C217" s="75"/>
      <c r="D217" s="104"/>
    </row>
    <row r="218" spans="1:4" x14ac:dyDescent="0.25">
      <c r="A218" s="85"/>
      <c r="B218" s="67"/>
      <c r="C218" s="75"/>
      <c r="D218" s="104"/>
    </row>
    <row r="219" spans="1:4" x14ac:dyDescent="0.25">
      <c r="A219" s="85"/>
      <c r="B219" s="67"/>
      <c r="C219" s="75"/>
      <c r="D219" s="104"/>
    </row>
    <row r="220" spans="1:4" x14ac:dyDescent="0.25">
      <c r="A220" s="86"/>
      <c r="B220" s="67"/>
      <c r="C220" s="75"/>
      <c r="D220" s="104"/>
    </row>
    <row r="221" spans="1:4" x14ac:dyDescent="0.25">
      <c r="A221" s="86"/>
      <c r="B221" s="67"/>
      <c r="C221" s="75"/>
      <c r="D221" s="104"/>
    </row>
    <row r="222" spans="1:4" x14ac:dyDescent="0.25">
      <c r="A222" s="85"/>
      <c r="B222" s="67"/>
      <c r="C222" s="75"/>
      <c r="D222" s="104"/>
    </row>
    <row r="223" spans="1:4" x14ac:dyDescent="0.25">
      <c r="A223" s="85"/>
      <c r="B223" s="67"/>
      <c r="C223" s="75"/>
      <c r="D223" s="104"/>
    </row>
    <row r="224" spans="1:4" x14ac:dyDescent="0.25">
      <c r="A224" s="86"/>
      <c r="B224" s="67"/>
      <c r="C224" s="75"/>
      <c r="D224" s="104"/>
    </row>
    <row r="225" spans="1:4" x14ac:dyDescent="0.25">
      <c r="A225" s="86"/>
      <c r="B225" s="67"/>
      <c r="C225" s="75"/>
      <c r="D225" s="104"/>
    </row>
    <row r="226" spans="1:4" x14ac:dyDescent="0.25">
      <c r="A226" s="86"/>
      <c r="B226" s="67"/>
      <c r="C226" s="75"/>
      <c r="D226" s="104"/>
    </row>
    <row r="227" spans="1:4" x14ac:dyDescent="0.25">
      <c r="A227" s="86"/>
      <c r="B227" s="67"/>
      <c r="C227" s="75"/>
      <c r="D227" s="104"/>
    </row>
    <row r="228" spans="1:4" x14ac:dyDescent="0.25">
      <c r="A228" s="86"/>
      <c r="B228" s="67"/>
      <c r="C228" s="75"/>
      <c r="D228" s="104"/>
    </row>
    <row r="229" spans="1:4" x14ac:dyDescent="0.25">
      <c r="A229" s="86"/>
      <c r="B229" s="67"/>
      <c r="C229" s="75"/>
      <c r="D229" s="104"/>
    </row>
    <row r="230" spans="1:4" x14ac:dyDescent="0.25">
      <c r="A230" s="85"/>
      <c r="B230" s="67"/>
      <c r="C230" s="75"/>
      <c r="D230" s="104"/>
    </row>
    <row r="231" spans="1:4" x14ac:dyDescent="0.25">
      <c r="A231" s="86"/>
      <c r="B231" s="67"/>
      <c r="C231" s="75"/>
      <c r="D231" s="104"/>
    </row>
    <row r="232" spans="1:4" x14ac:dyDescent="0.25">
      <c r="A232" s="86"/>
      <c r="B232" s="67"/>
      <c r="C232" s="75"/>
      <c r="D232" s="104"/>
    </row>
    <row r="233" spans="1:4" x14ac:dyDescent="0.25">
      <c r="A233" s="86"/>
      <c r="B233" s="67"/>
      <c r="C233" s="75"/>
      <c r="D233" s="115"/>
    </row>
    <row r="234" spans="1:4" x14ac:dyDescent="0.25">
      <c r="A234" s="85"/>
      <c r="B234" s="67"/>
      <c r="C234" s="75"/>
      <c r="D234" s="104"/>
    </row>
    <row r="235" spans="1:4" x14ac:dyDescent="0.25">
      <c r="A235" s="86"/>
      <c r="B235" s="67"/>
      <c r="C235" s="75"/>
      <c r="D235" s="104"/>
    </row>
    <row r="236" spans="1:4" x14ac:dyDescent="0.25">
      <c r="A236" s="86"/>
      <c r="B236" s="67"/>
      <c r="C236" s="75"/>
      <c r="D236" s="104"/>
    </row>
    <row r="237" spans="1:4" x14ac:dyDescent="0.25">
      <c r="A237" s="86"/>
      <c r="B237" s="67"/>
      <c r="C237" s="75"/>
      <c r="D237" s="104"/>
    </row>
    <row r="238" spans="1:4" x14ac:dyDescent="0.25">
      <c r="A238" s="86"/>
      <c r="B238" s="67"/>
      <c r="C238" s="75"/>
      <c r="D238" s="104"/>
    </row>
    <row r="239" spans="1:4" x14ac:dyDescent="0.25">
      <c r="A239" s="85"/>
      <c r="B239" s="67"/>
      <c r="C239" s="75"/>
      <c r="D239" s="104"/>
    </row>
    <row r="240" spans="1:4" x14ac:dyDescent="0.25">
      <c r="A240" s="85"/>
      <c r="B240" s="67"/>
      <c r="C240" s="75"/>
      <c r="D240" s="104"/>
    </row>
    <row r="241" spans="1:4" x14ac:dyDescent="0.25">
      <c r="A241" s="85"/>
      <c r="B241" s="67"/>
      <c r="C241" s="75"/>
      <c r="D241" s="104"/>
    </row>
    <row r="242" spans="1:4" x14ac:dyDescent="0.25">
      <c r="A242" s="275"/>
      <c r="B242" s="67"/>
      <c r="C242" s="75"/>
      <c r="D242" s="104"/>
    </row>
    <row r="243" spans="1:4" x14ac:dyDescent="0.25">
      <c r="A243" s="275"/>
      <c r="B243" s="67"/>
      <c r="C243" s="75"/>
      <c r="D243" s="104"/>
    </row>
    <row r="244" spans="1:4" x14ac:dyDescent="0.25">
      <c r="A244" s="85"/>
      <c r="B244" s="67"/>
      <c r="C244" s="75"/>
      <c r="D244" s="104"/>
    </row>
    <row r="245" spans="1:4" x14ac:dyDescent="0.25">
      <c r="A245" s="85"/>
      <c r="B245" s="67"/>
      <c r="C245" s="75"/>
      <c r="D245" s="104"/>
    </row>
    <row r="246" spans="1:4" x14ac:dyDescent="0.25">
      <c r="A246" s="85"/>
      <c r="B246" s="67"/>
      <c r="C246" s="75"/>
      <c r="D246" s="104"/>
    </row>
    <row r="247" spans="1:4" x14ac:dyDescent="0.25">
      <c r="A247" s="276"/>
      <c r="B247" s="67"/>
      <c r="C247" s="75"/>
      <c r="D247" s="104"/>
    </row>
    <row r="248" spans="1:4" x14ac:dyDescent="0.25">
      <c r="A248" s="276"/>
      <c r="B248" s="67"/>
      <c r="C248" s="75"/>
      <c r="D248" s="104"/>
    </row>
    <row r="249" spans="1:4" x14ac:dyDescent="0.25">
      <c r="A249" s="86"/>
      <c r="B249" s="67"/>
      <c r="C249" s="75"/>
      <c r="D249" s="104"/>
    </row>
    <row r="250" spans="1:4" x14ac:dyDescent="0.25">
      <c r="A250" s="86"/>
      <c r="B250" s="67"/>
      <c r="C250" s="75"/>
      <c r="D250" s="104"/>
    </row>
    <row r="251" spans="1:4" x14ac:dyDescent="0.25">
      <c r="A251" s="86"/>
      <c r="B251" s="67"/>
      <c r="C251" s="75"/>
      <c r="D251" s="104"/>
    </row>
    <row r="252" spans="1:4" x14ac:dyDescent="0.25">
      <c r="A252" s="86"/>
      <c r="B252" s="67"/>
      <c r="C252" s="75"/>
      <c r="D252" s="104"/>
    </row>
    <row r="253" spans="1:4" x14ac:dyDescent="0.25">
      <c r="A253" s="86"/>
      <c r="B253" s="67"/>
      <c r="C253" s="75"/>
      <c r="D253" s="104"/>
    </row>
    <row r="254" spans="1:4" x14ac:dyDescent="0.25">
      <c r="A254" s="277"/>
      <c r="B254" s="67"/>
      <c r="C254" s="75"/>
      <c r="D254" s="104"/>
    </row>
    <row r="255" spans="1:4" x14ac:dyDescent="0.25">
      <c r="A255" s="277"/>
      <c r="B255" s="67"/>
      <c r="C255" s="75"/>
      <c r="D255" s="104"/>
    </row>
    <row r="256" spans="1:4" x14ac:dyDescent="0.25">
      <c r="A256" s="86"/>
      <c r="B256" s="67"/>
      <c r="C256" s="75"/>
      <c r="D256" s="104"/>
    </row>
    <row r="257" spans="1:4" x14ac:dyDescent="0.25">
      <c r="A257" s="86"/>
      <c r="B257" s="67"/>
      <c r="C257" s="75"/>
      <c r="D257" s="104"/>
    </row>
    <row r="258" spans="1:4" x14ac:dyDescent="0.25">
      <c r="A258" s="85"/>
      <c r="B258" s="67"/>
      <c r="C258" s="75"/>
      <c r="D258" s="104"/>
    </row>
    <row r="259" spans="1:4" x14ac:dyDescent="0.25">
      <c r="A259" s="276"/>
      <c r="B259" s="67"/>
      <c r="C259" s="75"/>
      <c r="D259" s="104"/>
    </row>
    <row r="260" spans="1:4" x14ac:dyDescent="0.25">
      <c r="A260" s="276"/>
      <c r="B260" s="67"/>
      <c r="C260" s="75"/>
      <c r="D260" s="104"/>
    </row>
    <row r="261" spans="1:4" x14ac:dyDescent="0.25">
      <c r="A261" s="86"/>
      <c r="B261" s="67"/>
      <c r="C261" s="75"/>
      <c r="D261" s="104"/>
    </row>
    <row r="262" spans="1:4" x14ac:dyDescent="0.25">
      <c r="A262" s="85"/>
      <c r="B262" s="67"/>
      <c r="C262" s="75"/>
      <c r="D262" s="115"/>
    </row>
    <row r="263" spans="1:4" x14ac:dyDescent="0.25">
      <c r="A263" s="85"/>
      <c r="B263" s="67"/>
      <c r="C263" s="75"/>
      <c r="D263" s="104"/>
    </row>
    <row r="264" spans="1:4" x14ac:dyDescent="0.25">
      <c r="A264" s="85"/>
      <c r="B264" s="67"/>
      <c r="C264" s="75"/>
      <c r="D264" s="104"/>
    </row>
    <row r="265" spans="1:4" x14ac:dyDescent="0.25">
      <c r="A265" s="86"/>
      <c r="B265" s="67"/>
      <c r="C265" s="75"/>
      <c r="D265" s="104"/>
    </row>
    <row r="266" spans="1:4" x14ac:dyDescent="0.25">
      <c r="A266" s="85"/>
      <c r="B266" s="67"/>
      <c r="C266" s="75"/>
      <c r="D266" s="104"/>
    </row>
    <row r="267" spans="1:4" x14ac:dyDescent="0.25">
      <c r="A267" s="85"/>
      <c r="B267" s="67"/>
      <c r="C267" s="75"/>
      <c r="D267" s="104"/>
    </row>
    <row r="268" spans="1:4" x14ac:dyDescent="0.25">
      <c r="A268" s="85"/>
      <c r="B268" s="67"/>
      <c r="C268" s="75"/>
      <c r="D268" s="104"/>
    </row>
    <row r="269" spans="1:4" x14ac:dyDescent="0.25">
      <c r="A269" s="85"/>
      <c r="B269" s="67"/>
      <c r="C269" s="75"/>
      <c r="D269" s="104"/>
    </row>
    <row r="270" spans="1:4" x14ac:dyDescent="0.25">
      <c r="A270" s="85"/>
      <c r="B270" s="67"/>
      <c r="C270" s="75"/>
      <c r="D270" s="104"/>
    </row>
    <row r="271" spans="1:4" x14ac:dyDescent="0.25">
      <c r="A271" s="85"/>
      <c r="B271" s="67"/>
      <c r="C271" s="75"/>
      <c r="D271" s="104"/>
    </row>
    <row r="272" spans="1:4" x14ac:dyDescent="0.25">
      <c r="A272" s="287"/>
      <c r="B272" s="67"/>
      <c r="C272" s="75"/>
      <c r="D272" s="104"/>
    </row>
    <row r="273" spans="1:4" x14ac:dyDescent="0.25">
      <c r="A273" s="85"/>
      <c r="B273" s="67"/>
      <c r="C273" s="75"/>
      <c r="D273" s="104"/>
    </row>
    <row r="274" spans="1:4" x14ac:dyDescent="0.25">
      <c r="A274" s="85"/>
      <c r="B274" s="67"/>
      <c r="C274" s="75"/>
      <c r="D274" s="104"/>
    </row>
    <row r="275" spans="1:4" x14ac:dyDescent="0.25">
      <c r="A275" s="85"/>
      <c r="B275" s="67"/>
      <c r="C275" s="75"/>
      <c r="D275" s="104"/>
    </row>
    <row r="276" spans="1:4" x14ac:dyDescent="0.25">
      <c r="A276"/>
      <c r="B276" s="67"/>
      <c r="C276" s="75"/>
      <c r="D276" s="104"/>
    </row>
    <row r="277" spans="1:4" x14ac:dyDescent="0.25">
      <c r="A277" s="85"/>
      <c r="B277" s="67"/>
      <c r="C277" s="75"/>
      <c r="D277" s="104"/>
    </row>
    <row r="278" spans="1:4" x14ac:dyDescent="0.25">
      <c r="A278" s="116"/>
      <c r="B278" s="67"/>
      <c r="C278" s="75"/>
      <c r="D278" s="104"/>
    </row>
    <row r="279" spans="1:4" x14ac:dyDescent="0.25">
      <c r="A279" s="286"/>
      <c r="B279" s="67"/>
      <c r="C279" s="75"/>
      <c r="D279" s="104"/>
    </row>
    <row r="280" spans="1:4" x14ac:dyDescent="0.25">
      <c r="A280" s="116"/>
      <c r="B280" s="67"/>
      <c r="C280" s="75"/>
      <c r="D280" s="104"/>
    </row>
    <row r="281" spans="1:4" x14ac:dyDescent="0.25">
      <c r="A281" s="85"/>
      <c r="B281" s="67"/>
      <c r="C281" s="75"/>
      <c r="D281" s="104"/>
    </row>
    <row r="282" spans="1:4" x14ac:dyDescent="0.25">
      <c r="A282" s="85"/>
      <c r="B282" s="67"/>
      <c r="C282" s="75"/>
      <c r="D282" s="104"/>
    </row>
    <row r="283" spans="1:4" x14ac:dyDescent="0.25">
      <c r="A283" s="85"/>
      <c r="B283" s="67"/>
      <c r="C283" s="75"/>
      <c r="D283" s="104"/>
    </row>
    <row r="284" spans="1:4" x14ac:dyDescent="0.25">
      <c r="A284" s="276"/>
      <c r="B284" s="67"/>
      <c r="C284" s="75"/>
      <c r="D284" s="121"/>
    </row>
    <row r="285" spans="1:4" x14ac:dyDescent="0.25">
      <c r="A285" s="85"/>
      <c r="B285" s="67"/>
      <c r="C285" s="75"/>
      <c r="D285" s="104"/>
    </row>
    <row r="286" spans="1:4" x14ac:dyDescent="0.25">
      <c r="A286" s="85"/>
      <c r="B286" s="67"/>
      <c r="C286" s="75"/>
      <c r="D286" s="160"/>
    </row>
    <row r="287" spans="1:4" x14ac:dyDescent="0.25">
      <c r="A287" s="85"/>
      <c r="B287" s="67"/>
      <c r="C287" s="75"/>
      <c r="D287" s="104"/>
    </row>
    <row r="288" spans="1:4" x14ac:dyDescent="0.25">
      <c r="A288" s="85"/>
      <c r="B288" s="67"/>
      <c r="C288" s="75"/>
      <c r="D288" s="160"/>
    </row>
    <row r="289" spans="1:4" x14ac:dyDescent="0.25">
      <c r="A289" s="85"/>
      <c r="B289" s="67"/>
      <c r="C289" s="75"/>
      <c r="D289" s="160"/>
    </row>
    <row r="290" spans="1:4" x14ac:dyDescent="0.25">
      <c r="A290" s="85"/>
      <c r="B290" s="67"/>
      <c r="C290" s="75"/>
      <c r="D290" s="160"/>
    </row>
    <row r="291" spans="1:4" x14ac:dyDescent="0.25">
      <c r="A291" s="85"/>
      <c r="B291" s="67"/>
      <c r="C291" s="75"/>
      <c r="D291" s="160"/>
    </row>
    <row r="292" spans="1:4" x14ac:dyDescent="0.25">
      <c r="A292" s="85"/>
      <c r="B292" s="67"/>
      <c r="C292" s="75"/>
      <c r="D292" s="160"/>
    </row>
    <row r="293" spans="1:4" x14ac:dyDescent="0.25">
      <c r="A293" s="85"/>
      <c r="B293" s="67"/>
      <c r="C293" s="75"/>
      <c r="D293" s="160"/>
    </row>
    <row r="294" spans="1:4" x14ac:dyDescent="0.25">
      <c r="A294" s="85"/>
      <c r="B294" s="67"/>
      <c r="C294" s="75"/>
      <c r="D294" s="273"/>
    </row>
    <row r="295" spans="1:4" x14ac:dyDescent="0.25">
      <c r="A295" s="85"/>
      <c r="B295" s="67"/>
      <c r="C295" s="75"/>
      <c r="D295" s="273"/>
    </row>
    <row r="296" spans="1:4" x14ac:dyDescent="0.25">
      <c r="A296" s="85"/>
      <c r="B296" s="67"/>
      <c r="C296" s="75"/>
      <c r="D296" s="104"/>
    </row>
    <row r="297" spans="1:4" x14ac:dyDescent="0.25">
      <c r="A297" s="85"/>
      <c r="B297" s="67"/>
      <c r="C297" s="75"/>
      <c r="D297" s="160"/>
    </row>
    <row r="298" spans="1:4" x14ac:dyDescent="0.25">
      <c r="A298" s="85"/>
      <c r="B298" s="67"/>
      <c r="C298" s="75"/>
      <c r="D298" s="160"/>
    </row>
    <row r="299" spans="1:4" x14ac:dyDescent="0.25">
      <c r="A299" s="85"/>
      <c r="B299" s="67"/>
      <c r="C299" s="75"/>
      <c r="D299" s="160"/>
    </row>
    <row r="300" spans="1:4" x14ac:dyDescent="0.25">
      <c r="A300" s="85"/>
      <c r="B300" s="67"/>
      <c r="C300" s="75"/>
      <c r="D300" s="160"/>
    </row>
    <row r="301" spans="1:4" x14ac:dyDescent="0.25">
      <c r="A301" s="85"/>
      <c r="B301" s="67"/>
      <c r="C301" s="75"/>
      <c r="D301" s="160"/>
    </row>
    <row r="302" spans="1:4" x14ac:dyDescent="0.25">
      <c r="A302" s="85"/>
      <c r="B302" s="67"/>
      <c r="C302" s="75"/>
      <c r="D302" s="160"/>
    </row>
    <row r="303" spans="1:4" x14ac:dyDescent="0.25">
      <c r="A303" s="85"/>
      <c r="B303" s="67"/>
      <c r="C303" s="75"/>
      <c r="D303" s="160"/>
    </row>
    <row r="304" spans="1:4" x14ac:dyDescent="0.25">
      <c r="A304" s="85"/>
      <c r="B304" s="67"/>
      <c r="C304" s="75"/>
      <c r="D304" s="274"/>
    </row>
    <row r="305" spans="1:4" x14ac:dyDescent="0.25">
      <c r="A305" s="85"/>
      <c r="B305" s="67"/>
      <c r="C305" s="75"/>
      <c r="D305" s="274"/>
    </row>
    <row r="306" spans="1:4" x14ac:dyDescent="0.25">
      <c r="A306" s="85"/>
      <c r="B306" s="67"/>
      <c r="C306" s="75"/>
      <c r="D306" s="160"/>
    </row>
    <row r="307" spans="1:4" x14ac:dyDescent="0.25">
      <c r="A307" s="85"/>
      <c r="B307" s="67"/>
      <c r="C307" s="75"/>
      <c r="D307" s="160"/>
    </row>
    <row r="308" spans="1:4" x14ac:dyDescent="0.25">
      <c r="A308" s="85"/>
      <c r="B308" s="67"/>
      <c r="C308" s="75"/>
      <c r="D308" s="160"/>
    </row>
    <row r="309" spans="1:4" x14ac:dyDescent="0.25">
      <c r="A309" s="85"/>
      <c r="B309" s="67"/>
      <c r="C309" s="75"/>
      <c r="D309" s="160"/>
    </row>
    <row r="310" spans="1:4" x14ac:dyDescent="0.25">
      <c r="A310" s="85"/>
      <c r="B310" s="67"/>
      <c r="C310" s="75"/>
      <c r="D310" s="160"/>
    </row>
    <row r="311" spans="1:4" x14ac:dyDescent="0.25">
      <c r="A311" s="85"/>
      <c r="B311" s="67"/>
      <c r="C311" s="75"/>
      <c r="D311" s="160"/>
    </row>
    <row r="312" spans="1:4" x14ac:dyDescent="0.25">
      <c r="A312" s="85"/>
      <c r="B312" s="67"/>
      <c r="C312" s="75"/>
      <c r="D312" s="160"/>
    </row>
    <row r="313" spans="1:4" x14ac:dyDescent="0.25">
      <c r="A313" s="85"/>
      <c r="B313" s="67"/>
      <c r="C313" s="75"/>
      <c r="D313" s="160"/>
    </row>
    <row r="314" spans="1:4" x14ac:dyDescent="0.25">
      <c r="A314" s="85"/>
      <c r="B314" s="67"/>
      <c r="C314" s="75"/>
      <c r="D314" s="160"/>
    </row>
    <row r="315" spans="1:4" x14ac:dyDescent="0.25">
      <c r="A315" s="85"/>
      <c r="B315" s="67"/>
      <c r="C315" s="75"/>
      <c r="D315" s="160"/>
    </row>
    <row r="316" spans="1:4" x14ac:dyDescent="0.25">
      <c r="A316" s="85"/>
      <c r="B316" s="67"/>
      <c r="C316" s="75"/>
      <c r="D316" s="160"/>
    </row>
    <row r="317" spans="1:4" x14ac:dyDescent="0.25">
      <c r="A317" s="85"/>
      <c r="B317" s="67"/>
      <c r="C317" s="75"/>
      <c r="D317" s="160"/>
    </row>
    <row r="318" spans="1:4" x14ac:dyDescent="0.25">
      <c r="A318" s="85"/>
      <c r="B318" s="67"/>
      <c r="C318" s="75"/>
      <c r="D318" s="160"/>
    </row>
    <row r="319" spans="1:4" x14ac:dyDescent="0.25">
      <c r="A319" s="85"/>
      <c r="B319" s="67"/>
      <c r="C319" s="75"/>
      <c r="D319" s="160"/>
    </row>
    <row r="320" spans="1:4" x14ac:dyDescent="0.25">
      <c r="A320" s="85"/>
      <c r="B320" s="67"/>
      <c r="C320" s="75"/>
      <c r="D320" s="160"/>
    </row>
    <row r="321" spans="1:4" x14ac:dyDescent="0.25">
      <c r="A321" s="85"/>
      <c r="B321" s="67"/>
      <c r="C321" s="75"/>
      <c r="D321" s="160"/>
    </row>
    <row r="322" spans="1:4" x14ac:dyDescent="0.25">
      <c r="A322" s="85"/>
      <c r="B322" s="67"/>
      <c r="C322" s="75"/>
      <c r="D322" s="160"/>
    </row>
    <row r="323" spans="1:4" x14ac:dyDescent="0.25">
      <c r="A323" s="85"/>
      <c r="B323" s="67"/>
      <c r="C323" s="75"/>
      <c r="D323" s="160"/>
    </row>
    <row r="324" spans="1:4" x14ac:dyDescent="0.25">
      <c r="A324" s="85"/>
      <c r="B324" s="67"/>
      <c r="C324" s="75"/>
      <c r="D324" s="160"/>
    </row>
    <row r="325" spans="1:4" x14ac:dyDescent="0.25">
      <c r="A325" s="85"/>
      <c r="B325" s="67"/>
      <c r="C325" s="75"/>
      <c r="D325" s="160"/>
    </row>
    <row r="326" spans="1:4" x14ac:dyDescent="0.25">
      <c r="A326" s="85"/>
      <c r="B326" s="67"/>
      <c r="C326" s="75"/>
      <c r="D326" s="160"/>
    </row>
    <row r="327" spans="1:4" x14ac:dyDescent="0.25">
      <c r="A327" s="85"/>
      <c r="B327" s="67"/>
      <c r="C327" s="75"/>
      <c r="D327" s="160"/>
    </row>
    <row r="328" spans="1:4" x14ac:dyDescent="0.25">
      <c r="A328" s="85"/>
      <c r="B328" s="67"/>
      <c r="C328" s="75"/>
      <c r="D328" s="160"/>
    </row>
    <row r="329" spans="1:4" x14ac:dyDescent="0.25">
      <c r="A329" s="85"/>
      <c r="B329" s="67"/>
      <c r="C329" s="75"/>
      <c r="D329" s="160"/>
    </row>
    <row r="330" spans="1:4" x14ac:dyDescent="0.25">
      <c r="A330" s="85"/>
      <c r="B330" s="67"/>
      <c r="C330" s="75"/>
      <c r="D330" s="160"/>
    </row>
    <row r="331" spans="1:4" x14ac:dyDescent="0.25">
      <c r="A331" s="85"/>
      <c r="B331" s="67"/>
      <c r="C331" s="75"/>
      <c r="D331" s="160"/>
    </row>
    <row r="332" spans="1:4" x14ac:dyDescent="0.25">
      <c r="A332" s="85"/>
      <c r="B332" s="67"/>
      <c r="C332" s="75"/>
      <c r="D332" s="160"/>
    </row>
    <row r="333" spans="1:4" x14ac:dyDescent="0.25">
      <c r="A333" s="85"/>
      <c r="B333" s="67"/>
      <c r="C333" s="75"/>
      <c r="D333" s="160"/>
    </row>
    <row r="334" spans="1:4" x14ac:dyDescent="0.25">
      <c r="A334" s="85"/>
      <c r="B334" s="67"/>
      <c r="C334" s="75"/>
      <c r="D334" s="160"/>
    </row>
    <row r="335" spans="1:4" x14ac:dyDescent="0.25">
      <c r="A335" s="85"/>
      <c r="B335" s="67"/>
      <c r="C335" s="75"/>
      <c r="D335" s="160"/>
    </row>
    <row r="336" spans="1:4" x14ac:dyDescent="0.25">
      <c r="A336" s="85"/>
      <c r="B336" s="67"/>
      <c r="C336" s="75"/>
      <c r="D336" s="160"/>
    </row>
    <row r="337" spans="1:4" x14ac:dyDescent="0.25">
      <c r="A337" s="85"/>
      <c r="B337" s="67"/>
      <c r="C337" s="75"/>
      <c r="D337" s="160"/>
    </row>
    <row r="338" spans="1:4" x14ac:dyDescent="0.25">
      <c r="A338" s="85"/>
      <c r="B338" s="67"/>
      <c r="C338" s="75"/>
      <c r="D338" s="160"/>
    </row>
    <row r="339" spans="1:4" x14ac:dyDescent="0.25">
      <c r="A339" s="85"/>
      <c r="B339" s="67"/>
      <c r="C339" s="75"/>
      <c r="D339" s="160"/>
    </row>
    <row r="340" spans="1:4" x14ac:dyDescent="0.25">
      <c r="A340" s="85"/>
      <c r="B340" s="67"/>
      <c r="C340" s="75"/>
      <c r="D340" s="160"/>
    </row>
    <row r="341" spans="1:4" x14ac:dyDescent="0.25">
      <c r="A341" s="85"/>
      <c r="B341" s="67"/>
      <c r="C341" s="75"/>
      <c r="D341" s="104"/>
    </row>
    <row r="342" spans="1:4" x14ac:dyDescent="0.25">
      <c r="A342" s="85"/>
      <c r="B342" s="67"/>
      <c r="C342" s="75"/>
      <c r="D342" s="160"/>
    </row>
    <row r="343" spans="1:4" x14ac:dyDescent="0.25">
      <c r="A343" s="85"/>
      <c r="B343" s="67"/>
      <c r="C343" s="75"/>
      <c r="D343" s="160"/>
    </row>
    <row r="344" spans="1:4" x14ac:dyDescent="0.25">
      <c r="A344" s="85"/>
      <c r="B344" s="67"/>
      <c r="C344" s="75"/>
      <c r="D344" s="160"/>
    </row>
    <row r="345" spans="1:4" x14ac:dyDescent="0.25">
      <c r="A345" s="85"/>
      <c r="B345" s="67"/>
      <c r="C345" s="75"/>
      <c r="D345" s="160"/>
    </row>
    <row r="346" spans="1:4" x14ac:dyDescent="0.25">
      <c r="A346" s="85"/>
      <c r="B346" s="67"/>
      <c r="C346" s="75"/>
      <c r="D346" s="160"/>
    </row>
    <row r="347" spans="1:4" x14ac:dyDescent="0.25">
      <c r="A347" s="85"/>
      <c r="B347" s="67"/>
      <c r="C347" s="75"/>
      <c r="D347" s="160"/>
    </row>
    <row r="348" spans="1:4" x14ac:dyDescent="0.25">
      <c r="A348" s="85"/>
      <c r="B348" s="67"/>
      <c r="C348" s="75"/>
      <c r="D348" s="160"/>
    </row>
    <row r="349" spans="1:4" x14ac:dyDescent="0.25">
      <c r="A349" s="287"/>
      <c r="B349" s="67"/>
      <c r="C349" s="75"/>
      <c r="D349" s="160"/>
    </row>
    <row r="350" spans="1:4" x14ac:dyDescent="0.25">
      <c r="A350" s="85"/>
      <c r="B350" s="67"/>
      <c r="C350" s="75"/>
      <c r="D350" s="160"/>
    </row>
    <row r="351" spans="1:4" x14ac:dyDescent="0.25">
      <c r="A351" s="85"/>
      <c r="B351" s="67"/>
      <c r="C351" s="75"/>
      <c r="D351" s="160"/>
    </row>
    <row r="352" spans="1:4" x14ac:dyDescent="0.25">
      <c r="A352" s="85"/>
      <c r="B352" s="67"/>
      <c r="C352" s="75"/>
      <c r="D352" s="160"/>
    </row>
    <row r="353" spans="1:4" x14ac:dyDescent="0.25">
      <c r="A353" s="85"/>
      <c r="B353" s="67"/>
      <c r="C353" s="75"/>
      <c r="D353" s="160"/>
    </row>
    <row r="354" spans="1:4" x14ac:dyDescent="0.25">
      <c r="A354" s="85"/>
      <c r="B354" s="67"/>
      <c r="C354" s="75"/>
      <c r="D354" s="160"/>
    </row>
    <row r="355" spans="1:4" x14ac:dyDescent="0.25">
      <c r="A355" s="85"/>
      <c r="B355" s="67"/>
      <c r="C355" s="75"/>
      <c r="D355" s="160"/>
    </row>
    <row r="356" spans="1:4" x14ac:dyDescent="0.25">
      <c r="A356" s="287"/>
      <c r="B356" s="67"/>
      <c r="C356" s="75"/>
      <c r="D356" s="160"/>
    </row>
    <row r="357" spans="1:4" x14ac:dyDescent="0.25">
      <c r="A357" s="287"/>
      <c r="B357" s="67"/>
      <c r="C357" s="75"/>
      <c r="D357" s="160"/>
    </row>
    <row r="358" spans="1:4" x14ac:dyDescent="0.25">
      <c r="A358" s="85"/>
      <c r="B358" s="67"/>
      <c r="C358" s="75"/>
      <c r="D358" s="160"/>
    </row>
    <row r="359" spans="1:4" x14ac:dyDescent="0.25">
      <c r="A359" s="85"/>
      <c r="B359" s="67"/>
      <c r="C359" s="75"/>
      <c r="D359" s="160"/>
    </row>
    <row r="360" spans="1:4" x14ac:dyDescent="0.25">
      <c r="A360" s="85"/>
      <c r="B360" s="67"/>
      <c r="C360" s="75"/>
      <c r="D360" s="160"/>
    </row>
    <row r="361" spans="1:4" x14ac:dyDescent="0.25">
      <c r="A361" s="85"/>
      <c r="B361" s="67"/>
      <c r="C361" s="75"/>
      <c r="D361" s="160"/>
    </row>
    <row r="362" spans="1:4" x14ac:dyDescent="0.25">
      <c r="A362" s="85"/>
      <c r="B362" s="67"/>
      <c r="C362" s="75"/>
      <c r="D362" s="160"/>
    </row>
    <row r="363" spans="1:4" x14ac:dyDescent="0.25">
      <c r="A363" s="85"/>
      <c r="B363" s="67"/>
      <c r="C363" s="75"/>
      <c r="D363" s="160"/>
    </row>
    <row r="364" spans="1:4" x14ac:dyDescent="0.25">
      <c r="A364" s="85"/>
      <c r="B364" s="67"/>
      <c r="C364" s="75"/>
      <c r="D364" s="160"/>
    </row>
    <row r="365" spans="1:4" x14ac:dyDescent="0.25">
      <c r="A365" s="85"/>
      <c r="B365" s="67"/>
      <c r="C365" s="75"/>
      <c r="D365" s="160"/>
    </row>
    <row r="366" spans="1:4" x14ac:dyDescent="0.25">
      <c r="A366" s="85"/>
      <c r="B366" s="67"/>
      <c r="C366" s="75"/>
      <c r="D366" s="160"/>
    </row>
    <row r="367" spans="1:4" x14ac:dyDescent="0.25">
      <c r="A367" s="85"/>
      <c r="B367" s="67"/>
      <c r="C367" s="75"/>
      <c r="D367" s="160"/>
    </row>
    <row r="368" spans="1:4" x14ac:dyDescent="0.25">
      <c r="A368" s="85"/>
      <c r="B368" s="67"/>
      <c r="C368" s="75"/>
      <c r="D368" s="160"/>
    </row>
    <row r="369" spans="1:4" x14ac:dyDescent="0.25">
      <c r="A369" s="85"/>
      <c r="B369" s="67"/>
      <c r="C369" s="75"/>
      <c r="D369" s="160"/>
    </row>
    <row r="370" spans="1:4" x14ac:dyDescent="0.25">
      <c r="A370" s="85"/>
      <c r="B370" s="67"/>
      <c r="C370" s="75"/>
      <c r="D370" s="160"/>
    </row>
    <row r="371" spans="1:4" x14ac:dyDescent="0.25">
      <c r="A371" s="85"/>
      <c r="B371" s="67"/>
      <c r="C371" s="75"/>
      <c r="D371" s="160"/>
    </row>
    <row r="372" spans="1:4" x14ac:dyDescent="0.25">
      <c r="A372" s="85"/>
      <c r="B372" s="67"/>
      <c r="C372" s="75"/>
      <c r="D372" s="160"/>
    </row>
    <row r="373" spans="1:4" x14ac:dyDescent="0.25">
      <c r="A373" s="85"/>
      <c r="B373" s="67"/>
      <c r="C373" s="75"/>
      <c r="D373" s="160"/>
    </row>
    <row r="374" spans="1:4" x14ac:dyDescent="0.25">
      <c r="A374" s="85"/>
      <c r="B374" s="67"/>
      <c r="C374" s="75"/>
      <c r="D374" s="160"/>
    </row>
    <row r="375" spans="1:4" x14ac:dyDescent="0.25">
      <c r="A375" s="85"/>
      <c r="B375" s="67"/>
      <c r="C375" s="75"/>
      <c r="D375" s="160"/>
    </row>
    <row r="376" spans="1:4" x14ac:dyDescent="0.25">
      <c r="A376" s="85"/>
      <c r="B376" s="67"/>
      <c r="C376" s="75"/>
      <c r="D376" s="160"/>
    </row>
    <row r="377" spans="1:4" x14ac:dyDescent="0.25">
      <c r="A377" s="85"/>
      <c r="B377" s="67"/>
      <c r="C377" s="75"/>
      <c r="D377" s="160"/>
    </row>
    <row r="378" spans="1:4" x14ac:dyDescent="0.25">
      <c r="A378" s="85"/>
      <c r="B378" s="67"/>
      <c r="C378" s="75"/>
      <c r="D378" s="160"/>
    </row>
    <row r="379" spans="1:4" x14ac:dyDescent="0.25">
      <c r="A379" s="85"/>
      <c r="B379" s="67"/>
      <c r="C379" s="75"/>
      <c r="D379" s="160"/>
    </row>
    <row r="380" spans="1:4" x14ac:dyDescent="0.25">
      <c r="A380" s="85"/>
      <c r="B380" s="67"/>
      <c r="C380" s="75"/>
      <c r="D380" s="160"/>
    </row>
    <row r="381" spans="1:4" x14ac:dyDescent="0.25">
      <c r="A381" s="85"/>
      <c r="B381" s="67"/>
      <c r="C381" s="75"/>
      <c r="D381" s="160"/>
    </row>
    <row r="382" spans="1:4" x14ac:dyDescent="0.25">
      <c r="A382" s="85"/>
      <c r="B382" s="67"/>
      <c r="C382" s="75"/>
      <c r="D382" s="160"/>
    </row>
    <row r="383" spans="1:4" x14ac:dyDescent="0.25">
      <c r="A383" s="85"/>
      <c r="B383" s="67"/>
      <c r="C383" s="75"/>
      <c r="D383" s="160"/>
    </row>
    <row r="384" spans="1:4" x14ac:dyDescent="0.25">
      <c r="A384" s="85"/>
      <c r="B384" s="67"/>
      <c r="C384" s="75"/>
      <c r="D384" s="160"/>
    </row>
    <row r="385" spans="1:4" x14ac:dyDescent="0.25">
      <c r="A385" s="85"/>
      <c r="B385" s="67"/>
      <c r="C385" s="75"/>
      <c r="D385" s="160"/>
    </row>
    <row r="386" spans="1:4" x14ac:dyDescent="0.25">
      <c r="A386" s="85"/>
      <c r="B386" s="67"/>
      <c r="C386" s="75"/>
      <c r="D386" s="160"/>
    </row>
    <row r="387" spans="1:4" x14ac:dyDescent="0.25">
      <c r="A387" s="85"/>
      <c r="B387" s="67"/>
      <c r="C387" s="75"/>
      <c r="D387" s="160"/>
    </row>
    <row r="388" spans="1:4" x14ac:dyDescent="0.25">
      <c r="A388" s="85"/>
      <c r="B388" s="67"/>
      <c r="C388" s="75"/>
      <c r="D388" s="160"/>
    </row>
    <row r="389" spans="1:4" x14ac:dyDescent="0.25">
      <c r="A389" s="85"/>
      <c r="B389" s="67"/>
      <c r="C389" s="75"/>
      <c r="D389" s="160"/>
    </row>
    <row r="390" spans="1:4" x14ac:dyDescent="0.25">
      <c r="A390" s="85"/>
      <c r="B390" s="67"/>
      <c r="C390" s="75"/>
      <c r="D390" s="160"/>
    </row>
    <row r="391" spans="1:4" x14ac:dyDescent="0.25">
      <c r="A391" s="85"/>
      <c r="B391" s="67"/>
      <c r="C391" s="75"/>
      <c r="D391" s="160"/>
    </row>
    <row r="392" spans="1:4" x14ac:dyDescent="0.25">
      <c r="A392" s="85"/>
      <c r="B392" s="67"/>
      <c r="C392" s="75"/>
      <c r="D392" s="160"/>
    </row>
    <row r="393" spans="1:4" x14ac:dyDescent="0.25">
      <c r="A393" s="85"/>
      <c r="B393" s="67"/>
      <c r="C393" s="75"/>
      <c r="D393" s="160"/>
    </row>
    <row r="394" spans="1:4" x14ac:dyDescent="0.25">
      <c r="A394" s="85"/>
      <c r="B394" s="67"/>
      <c r="C394" s="75"/>
      <c r="D394" s="160"/>
    </row>
    <row r="395" spans="1:4" x14ac:dyDescent="0.25">
      <c r="A395" s="85"/>
      <c r="B395" s="67"/>
      <c r="C395" s="75"/>
      <c r="D395" s="160"/>
    </row>
    <row r="396" spans="1:4" x14ac:dyDescent="0.25">
      <c r="A396" s="85"/>
      <c r="B396" s="67"/>
      <c r="C396" s="75"/>
      <c r="D396" s="160"/>
    </row>
    <row r="397" spans="1:4" x14ac:dyDescent="0.25">
      <c r="A397" s="85"/>
      <c r="B397" s="67"/>
      <c r="C397" s="75"/>
      <c r="D397" s="160"/>
    </row>
    <row r="398" spans="1:4" x14ac:dyDescent="0.25">
      <c r="A398" s="85"/>
      <c r="B398" s="67"/>
      <c r="C398" s="75"/>
      <c r="D398" s="160"/>
    </row>
    <row r="399" spans="1:4" x14ac:dyDescent="0.25">
      <c r="A399" s="85"/>
      <c r="B399" s="67"/>
      <c r="C399" s="75"/>
      <c r="D399" s="160"/>
    </row>
    <row r="400" spans="1:4" x14ac:dyDescent="0.25">
      <c r="A400" s="85"/>
      <c r="B400" s="67"/>
      <c r="C400" s="75"/>
      <c r="D400" s="160"/>
    </row>
    <row r="401" spans="1:4" x14ac:dyDescent="0.25">
      <c r="A401" s="85"/>
      <c r="B401" s="67"/>
      <c r="C401" s="75"/>
      <c r="D401" s="160"/>
    </row>
    <row r="402" spans="1:4" x14ac:dyDescent="0.25">
      <c r="A402" s="85"/>
      <c r="B402" s="67"/>
      <c r="C402" s="75"/>
      <c r="D402" s="160"/>
    </row>
    <row r="403" spans="1:4" x14ac:dyDescent="0.25">
      <c r="A403" s="85"/>
      <c r="B403" s="67"/>
      <c r="C403" s="75"/>
      <c r="D403" s="160"/>
    </row>
    <row r="404" spans="1:4" x14ac:dyDescent="0.25">
      <c r="A404" s="85"/>
      <c r="B404" s="67"/>
      <c r="C404" s="75"/>
      <c r="D404" s="160"/>
    </row>
    <row r="405" spans="1:4" x14ac:dyDescent="0.25">
      <c r="A405" s="287"/>
      <c r="B405" s="67"/>
      <c r="C405" s="75"/>
      <c r="D405" s="160"/>
    </row>
    <row r="406" spans="1:4" x14ac:dyDescent="0.25">
      <c r="A406" s="85"/>
      <c r="B406" s="67"/>
      <c r="C406" s="75"/>
      <c r="D406" s="160"/>
    </row>
    <row r="407" spans="1:4" x14ac:dyDescent="0.25">
      <c r="A407" s="85"/>
      <c r="B407" s="67"/>
      <c r="C407" s="75"/>
      <c r="D407" s="160"/>
    </row>
    <row r="408" spans="1:4" x14ac:dyDescent="0.25">
      <c r="A408" s="85"/>
      <c r="B408" s="67"/>
      <c r="C408" s="75"/>
      <c r="D408" s="160"/>
    </row>
    <row r="409" spans="1:4" x14ac:dyDescent="0.25">
      <c r="A409" s="85"/>
      <c r="B409" s="67"/>
      <c r="C409" s="75"/>
      <c r="D409" s="160"/>
    </row>
    <row r="410" spans="1:4" x14ac:dyDescent="0.25">
      <c r="A410" s="85"/>
      <c r="B410" s="67"/>
      <c r="C410" s="75"/>
      <c r="D410" s="160"/>
    </row>
    <row r="411" spans="1:4" x14ac:dyDescent="0.25">
      <c r="A411" s="85"/>
      <c r="B411" s="67"/>
      <c r="C411" s="75"/>
      <c r="D411" s="160"/>
    </row>
    <row r="412" spans="1:4" x14ac:dyDescent="0.25">
      <c r="A412" s="85"/>
      <c r="B412" s="67"/>
      <c r="C412" s="75"/>
      <c r="D412" s="160"/>
    </row>
    <row r="413" spans="1:4" x14ac:dyDescent="0.25">
      <c r="A413" s="85"/>
      <c r="B413" s="67"/>
      <c r="C413" s="75"/>
      <c r="D413" s="160"/>
    </row>
    <row r="414" spans="1:4" x14ac:dyDescent="0.25">
      <c r="A414" s="85"/>
      <c r="B414" s="67"/>
      <c r="C414" s="75"/>
      <c r="D414" s="160"/>
    </row>
    <row r="415" spans="1:4" x14ac:dyDescent="0.25">
      <c r="A415" s="85"/>
      <c r="B415" s="67"/>
      <c r="C415" s="75"/>
      <c r="D415" s="160"/>
    </row>
    <row r="416" spans="1:4" x14ac:dyDescent="0.25">
      <c r="A416" s="85"/>
      <c r="B416" s="67"/>
      <c r="C416" s="75"/>
      <c r="D416" s="160"/>
    </row>
    <row r="417" spans="1:4" x14ac:dyDescent="0.25">
      <c r="A417" s="85"/>
      <c r="B417" s="67"/>
      <c r="C417" s="75"/>
      <c r="D417" s="160"/>
    </row>
    <row r="418" spans="1:4" x14ac:dyDescent="0.25">
      <c r="A418" s="85"/>
      <c r="B418" s="67"/>
      <c r="C418" s="75"/>
      <c r="D418" s="160"/>
    </row>
    <row r="419" spans="1:4" x14ac:dyDescent="0.25">
      <c r="A419" s="85"/>
      <c r="B419" s="67"/>
      <c r="C419" s="75"/>
      <c r="D419" s="160"/>
    </row>
    <row r="420" spans="1:4" x14ac:dyDescent="0.25">
      <c r="A420" s="85"/>
      <c r="B420" s="67"/>
      <c r="C420" s="75"/>
      <c r="D420" s="160"/>
    </row>
    <row r="421" spans="1:4" x14ac:dyDescent="0.25">
      <c r="A421" s="85"/>
      <c r="B421" s="67"/>
      <c r="C421" s="75"/>
      <c r="D421" s="160"/>
    </row>
    <row r="422" spans="1:4" x14ac:dyDescent="0.25">
      <c r="A422" s="85"/>
      <c r="B422" s="67"/>
      <c r="C422" s="75"/>
      <c r="D422" s="160"/>
    </row>
    <row r="423" spans="1:4" x14ac:dyDescent="0.25">
      <c r="A423" s="85"/>
      <c r="B423" s="67"/>
      <c r="C423" s="75"/>
      <c r="D423" s="160"/>
    </row>
    <row r="424" spans="1:4" x14ac:dyDescent="0.25">
      <c r="A424" s="85"/>
      <c r="B424" s="67"/>
      <c r="C424" s="75"/>
      <c r="D424" s="160"/>
    </row>
    <row r="425" spans="1:4" x14ac:dyDescent="0.25">
      <c r="A425" s="85"/>
      <c r="B425" s="67"/>
      <c r="C425" s="75"/>
      <c r="D425" s="160"/>
    </row>
    <row r="426" spans="1:4" x14ac:dyDescent="0.25">
      <c r="A426" s="85"/>
      <c r="B426" s="67"/>
      <c r="C426" s="75"/>
      <c r="D426" s="160"/>
    </row>
    <row r="427" spans="1:4" x14ac:dyDescent="0.25">
      <c r="A427" s="85"/>
      <c r="B427" s="67"/>
      <c r="C427" s="75"/>
      <c r="D427" s="160"/>
    </row>
    <row r="428" spans="1:4" x14ac:dyDescent="0.25">
      <c r="A428" s="85"/>
      <c r="B428" s="67"/>
      <c r="C428" s="75"/>
      <c r="D428" s="160"/>
    </row>
    <row r="429" spans="1:4" x14ac:dyDescent="0.25">
      <c r="A429" s="85"/>
      <c r="B429" s="67"/>
      <c r="C429" s="75"/>
      <c r="D429" s="160"/>
    </row>
    <row r="430" spans="1:4" x14ac:dyDescent="0.25">
      <c r="A430" s="85"/>
      <c r="B430" s="67"/>
      <c r="C430" s="75"/>
      <c r="D430" s="160"/>
    </row>
    <row r="431" spans="1:4" x14ac:dyDescent="0.25">
      <c r="A431" s="85"/>
      <c r="B431" s="67"/>
      <c r="C431" s="75"/>
      <c r="D431" s="160"/>
    </row>
    <row r="432" spans="1:4" x14ac:dyDescent="0.25">
      <c r="A432" s="85"/>
      <c r="B432" s="67"/>
      <c r="C432" s="75"/>
      <c r="D432" s="160"/>
    </row>
    <row r="433" spans="1:4" x14ac:dyDescent="0.25">
      <c r="A433" s="85"/>
      <c r="B433" s="67"/>
      <c r="C433" s="75"/>
      <c r="D433" s="160"/>
    </row>
    <row r="434" spans="1:4" x14ac:dyDescent="0.25">
      <c r="A434" s="287"/>
      <c r="B434" s="67"/>
      <c r="C434" s="75"/>
      <c r="D434" s="160"/>
    </row>
    <row r="435" spans="1:4" x14ac:dyDescent="0.25">
      <c r="A435" s="85"/>
      <c r="B435" s="67"/>
      <c r="C435" s="75"/>
      <c r="D435" s="160"/>
    </row>
    <row r="436" spans="1:4" x14ac:dyDescent="0.25">
      <c r="A436" s="85"/>
      <c r="B436" s="67"/>
      <c r="C436" s="75"/>
      <c r="D436" s="160"/>
    </row>
    <row r="437" spans="1:4" x14ac:dyDescent="0.25">
      <c r="A437" s="85"/>
      <c r="B437" s="67"/>
      <c r="C437" s="75"/>
      <c r="D437" s="160"/>
    </row>
    <row r="438" spans="1:4" x14ac:dyDescent="0.25">
      <c r="A438" s="85"/>
      <c r="B438" s="67"/>
      <c r="C438" s="75"/>
      <c r="D438" s="160"/>
    </row>
    <row r="439" spans="1:4" x14ac:dyDescent="0.25">
      <c r="A439" s="85"/>
      <c r="B439" s="67"/>
      <c r="C439" s="75"/>
      <c r="D439" s="160"/>
    </row>
    <row r="440" spans="1:4" x14ac:dyDescent="0.25">
      <c r="A440" s="85"/>
      <c r="B440" s="67"/>
      <c r="C440" s="75"/>
      <c r="D440" s="160"/>
    </row>
    <row r="441" spans="1:4" x14ac:dyDescent="0.25">
      <c r="A441" s="85"/>
      <c r="B441" s="67"/>
      <c r="C441" s="75"/>
      <c r="D441" s="160"/>
    </row>
    <row r="442" spans="1:4" x14ac:dyDescent="0.25">
      <c r="A442" s="85"/>
      <c r="B442" s="67"/>
      <c r="C442" s="75"/>
      <c r="D442" s="160"/>
    </row>
    <row r="443" spans="1:4" x14ac:dyDescent="0.25">
      <c r="A443" s="85"/>
      <c r="B443" s="67"/>
      <c r="C443" s="75"/>
      <c r="D443" s="160"/>
    </row>
    <row r="444" spans="1:4" x14ac:dyDescent="0.25">
      <c r="A444" s="85"/>
      <c r="B444" s="67"/>
      <c r="C444" s="75"/>
      <c r="D444" s="160"/>
    </row>
    <row r="445" spans="1:4" x14ac:dyDescent="0.25">
      <c r="A445" s="85"/>
      <c r="B445" s="67"/>
      <c r="C445" s="75"/>
      <c r="D445" s="160"/>
    </row>
    <row r="446" spans="1:4" x14ac:dyDescent="0.25">
      <c r="A446" s="85"/>
      <c r="B446" s="67"/>
      <c r="C446" s="75"/>
      <c r="D446" s="160"/>
    </row>
    <row r="447" spans="1:4" x14ac:dyDescent="0.25">
      <c r="A447" s="85"/>
      <c r="B447" s="67"/>
      <c r="C447" s="75"/>
      <c r="D447" s="160"/>
    </row>
    <row r="448" spans="1:4" x14ac:dyDescent="0.25">
      <c r="A448" s="85"/>
      <c r="B448" s="67"/>
      <c r="C448" s="75"/>
      <c r="D448" s="160"/>
    </row>
    <row r="449" spans="1:4" x14ac:dyDescent="0.25">
      <c r="A449" s="85"/>
      <c r="B449" s="67"/>
      <c r="C449" s="75"/>
      <c r="D449" s="160"/>
    </row>
    <row r="450" spans="1:4" x14ac:dyDescent="0.25">
      <c r="A450" s="85"/>
      <c r="B450" s="67"/>
      <c r="C450" s="75"/>
      <c r="D450" s="160"/>
    </row>
    <row r="451" spans="1:4" x14ac:dyDescent="0.25">
      <c r="A451" s="85"/>
      <c r="B451" s="67"/>
      <c r="C451" s="75"/>
      <c r="D451" s="160"/>
    </row>
    <row r="452" spans="1:4" x14ac:dyDescent="0.25">
      <c r="A452" s="85"/>
      <c r="B452" s="67"/>
      <c r="C452" s="75"/>
      <c r="D452" s="160"/>
    </row>
    <row r="453" spans="1:4" x14ac:dyDescent="0.25">
      <c r="A453" s="85"/>
      <c r="B453" s="67"/>
      <c r="C453" s="75"/>
      <c r="D453" s="160"/>
    </row>
    <row r="454" spans="1:4" x14ac:dyDescent="0.25">
      <c r="A454" s="85"/>
      <c r="B454" s="67"/>
      <c r="C454" s="75"/>
      <c r="D454" s="160"/>
    </row>
    <row r="455" spans="1:4" x14ac:dyDescent="0.25">
      <c r="A455" s="287"/>
      <c r="B455" s="67"/>
      <c r="C455" s="75"/>
      <c r="D455" s="160"/>
    </row>
    <row r="456" spans="1:4" x14ac:dyDescent="0.25">
      <c r="A456" s="85"/>
      <c r="B456" s="67"/>
      <c r="C456" s="75"/>
      <c r="D456" s="160"/>
    </row>
    <row r="457" spans="1:4" x14ac:dyDescent="0.25">
      <c r="A457" s="85"/>
      <c r="B457" s="67"/>
      <c r="C457" s="75"/>
      <c r="D457" s="160"/>
    </row>
    <row r="458" spans="1:4" x14ac:dyDescent="0.25">
      <c r="A458" s="85"/>
      <c r="B458" s="67"/>
      <c r="C458" s="75"/>
      <c r="D458" s="160"/>
    </row>
    <row r="459" spans="1:4" x14ac:dyDescent="0.25">
      <c r="A459" s="85"/>
      <c r="B459" s="67"/>
      <c r="C459" s="75"/>
      <c r="D459" s="160"/>
    </row>
    <row r="460" spans="1:4" x14ac:dyDescent="0.25">
      <c r="A460"/>
      <c r="B460" s="67"/>
      <c r="C460" s="75"/>
      <c r="D460" s="160"/>
    </row>
    <row r="461" spans="1:4" x14ac:dyDescent="0.25">
      <c r="A461" s="85"/>
      <c r="B461" s="67"/>
      <c r="C461" s="75"/>
      <c r="D461" s="160"/>
    </row>
    <row r="462" spans="1:4" x14ac:dyDescent="0.25">
      <c r="A462" s="85"/>
      <c r="B462" s="67"/>
      <c r="C462" s="75"/>
      <c r="D462" s="160"/>
    </row>
    <row r="463" spans="1:4" x14ac:dyDescent="0.25">
      <c r="A463" s="85"/>
      <c r="B463" s="67"/>
      <c r="C463" s="75"/>
      <c r="D463" s="160"/>
    </row>
    <row r="464" spans="1:4" x14ac:dyDescent="0.25">
      <c r="A464" s="85"/>
      <c r="B464" s="67"/>
      <c r="C464" s="75"/>
      <c r="D464" s="160"/>
    </row>
    <row r="465" spans="1:4" x14ac:dyDescent="0.25">
      <c r="A465" s="85"/>
      <c r="B465" s="67"/>
      <c r="C465" s="75"/>
      <c r="D465" s="160"/>
    </row>
    <row r="466" spans="1:4" x14ac:dyDescent="0.25">
      <c r="A466" s="85"/>
      <c r="B466" s="67"/>
      <c r="C466" s="75"/>
      <c r="D466" s="160"/>
    </row>
    <row r="467" spans="1:4" x14ac:dyDescent="0.25">
      <c r="A467" s="85"/>
      <c r="B467" s="67"/>
      <c r="C467" s="75"/>
      <c r="D467" s="160"/>
    </row>
    <row r="468" spans="1:4" x14ac:dyDescent="0.25">
      <c r="A468" s="85"/>
      <c r="B468" s="67"/>
      <c r="C468" s="75"/>
      <c r="D468" s="160"/>
    </row>
    <row r="469" spans="1:4" x14ac:dyDescent="0.25">
      <c r="A469" s="85"/>
      <c r="B469" s="67"/>
      <c r="C469" s="75"/>
      <c r="D469" s="160"/>
    </row>
    <row r="470" spans="1:4" x14ac:dyDescent="0.25">
      <c r="A470" s="85"/>
      <c r="B470" s="67"/>
      <c r="C470" s="75"/>
      <c r="D470" s="160"/>
    </row>
    <row r="471" spans="1:4" x14ac:dyDescent="0.25">
      <c r="A471" s="85"/>
      <c r="B471" s="67"/>
      <c r="C471" s="75"/>
      <c r="D471" s="160"/>
    </row>
    <row r="472" spans="1:4" x14ac:dyDescent="0.25">
      <c r="A472" s="85"/>
      <c r="B472" s="67"/>
      <c r="C472" s="75"/>
      <c r="D472" s="160"/>
    </row>
    <row r="473" spans="1:4" x14ac:dyDescent="0.25">
      <c r="A473" s="85"/>
      <c r="B473" s="67"/>
      <c r="C473" s="75"/>
      <c r="D473" s="160"/>
    </row>
    <row r="474" spans="1:4" x14ac:dyDescent="0.25">
      <c r="A474" s="85"/>
      <c r="B474" s="67"/>
      <c r="C474" s="75"/>
      <c r="D474" s="160"/>
    </row>
    <row r="475" spans="1:4" x14ac:dyDescent="0.25">
      <c r="A475" s="85"/>
      <c r="B475" s="67"/>
      <c r="C475" s="75"/>
      <c r="D475" s="160"/>
    </row>
    <row r="476" spans="1:4" x14ac:dyDescent="0.25">
      <c r="A476" s="85"/>
      <c r="B476" s="67"/>
      <c r="C476" s="75"/>
      <c r="D476" s="160"/>
    </row>
    <row r="477" spans="1:4" x14ac:dyDescent="0.25">
      <c r="A477" s="85"/>
      <c r="B477" s="67"/>
      <c r="C477" s="75"/>
      <c r="D477" s="160"/>
    </row>
    <row r="478" spans="1:4" x14ac:dyDescent="0.25">
      <c r="A478" s="85"/>
      <c r="B478" s="67"/>
      <c r="C478" s="75"/>
      <c r="D478" s="160"/>
    </row>
    <row r="479" spans="1:4" x14ac:dyDescent="0.25">
      <c r="A479" s="85"/>
      <c r="B479" s="67"/>
      <c r="C479" s="75"/>
      <c r="D479" s="160"/>
    </row>
    <row r="480" spans="1:4" x14ac:dyDescent="0.25">
      <c r="A480" s="85"/>
      <c r="B480" s="67"/>
      <c r="C480" s="75"/>
      <c r="D480" s="160"/>
    </row>
    <row r="481" spans="1:4" x14ac:dyDescent="0.25">
      <c r="A481" s="85"/>
      <c r="B481" s="67"/>
      <c r="C481" s="75"/>
      <c r="D481" s="160"/>
    </row>
    <row r="482" spans="1:4" x14ac:dyDescent="0.25">
      <c r="A482" s="85"/>
      <c r="B482" s="67"/>
      <c r="C482" s="75"/>
      <c r="D482" s="160"/>
    </row>
    <row r="483" spans="1:4" x14ac:dyDescent="0.25">
      <c r="A483" s="85"/>
      <c r="B483" s="67"/>
      <c r="C483" s="75"/>
      <c r="D483" s="160"/>
    </row>
    <row r="484" spans="1:4" x14ac:dyDescent="0.25">
      <c r="A484" s="85"/>
      <c r="B484" s="67"/>
      <c r="C484" s="75"/>
      <c r="D484" s="160"/>
    </row>
    <row r="485" spans="1:4" x14ac:dyDescent="0.25">
      <c r="A485" s="85"/>
      <c r="B485" s="67"/>
      <c r="C485" s="75"/>
      <c r="D485" s="160"/>
    </row>
    <row r="486" spans="1:4" x14ac:dyDescent="0.25">
      <c r="A486" s="85"/>
      <c r="B486" s="67"/>
      <c r="C486" s="75"/>
      <c r="D486" s="160"/>
    </row>
    <row r="487" spans="1:4" x14ac:dyDescent="0.25">
      <c r="A487" s="85"/>
      <c r="B487" s="67"/>
      <c r="C487" s="75"/>
      <c r="D487" s="160"/>
    </row>
    <row r="488" spans="1:4" x14ac:dyDescent="0.25">
      <c r="A488" s="85"/>
      <c r="B488" s="67"/>
      <c r="C488" s="75"/>
      <c r="D488" s="160"/>
    </row>
    <row r="489" spans="1:4" x14ac:dyDescent="0.25">
      <c r="A489" s="85"/>
      <c r="B489" s="67"/>
      <c r="C489" s="75"/>
      <c r="D489" s="160"/>
    </row>
    <row r="490" spans="1:4" x14ac:dyDescent="0.25">
      <c r="A490" s="85"/>
      <c r="B490" s="67"/>
      <c r="C490" s="75"/>
      <c r="D490" s="160"/>
    </row>
    <row r="491" spans="1:4" x14ac:dyDescent="0.25">
      <c r="A491" s="85"/>
      <c r="B491" s="67"/>
      <c r="C491" s="75"/>
      <c r="D491" s="160"/>
    </row>
    <row r="492" spans="1:4" x14ac:dyDescent="0.25">
      <c r="A492" s="85"/>
      <c r="B492" s="67"/>
      <c r="C492" s="75"/>
      <c r="D492" s="160"/>
    </row>
    <row r="493" spans="1:4" x14ac:dyDescent="0.25">
      <c r="A493" s="85"/>
      <c r="B493" s="67"/>
      <c r="C493" s="75"/>
      <c r="D493" s="160"/>
    </row>
    <row r="494" spans="1:4" x14ac:dyDescent="0.25">
      <c r="A494" s="85"/>
      <c r="B494" s="67"/>
      <c r="C494" s="75"/>
      <c r="D494" s="160"/>
    </row>
    <row r="495" spans="1:4" x14ac:dyDescent="0.25">
      <c r="A495" s="85"/>
      <c r="B495" s="67"/>
      <c r="C495" s="75"/>
      <c r="D495" s="160"/>
    </row>
    <row r="496" spans="1:4" x14ac:dyDescent="0.25">
      <c r="A496" s="85"/>
      <c r="B496" s="67"/>
      <c r="C496" s="75"/>
      <c r="D496" s="160"/>
    </row>
    <row r="497" spans="1:4" x14ac:dyDescent="0.25">
      <c r="A497" s="85"/>
      <c r="B497" s="67"/>
      <c r="C497" s="75"/>
      <c r="D497" s="160"/>
    </row>
    <row r="498" spans="1:4" x14ac:dyDescent="0.25">
      <c r="A498" s="85"/>
      <c r="B498" s="67"/>
      <c r="C498" s="75"/>
      <c r="D498" s="160"/>
    </row>
    <row r="499" spans="1:4" x14ac:dyDescent="0.25">
      <c r="A499" s="85"/>
      <c r="B499" s="67"/>
      <c r="C499" s="75"/>
      <c r="D499" s="160"/>
    </row>
    <row r="500" spans="1:4" x14ac:dyDescent="0.25">
      <c r="A500" s="85"/>
      <c r="B500" s="67"/>
      <c r="C500" s="75"/>
      <c r="D500" s="160"/>
    </row>
    <row r="501" spans="1:4" x14ac:dyDescent="0.25">
      <c r="A501" s="85"/>
      <c r="B501" s="67"/>
      <c r="C501" s="75"/>
      <c r="D501" s="160"/>
    </row>
    <row r="502" spans="1:4" x14ac:dyDescent="0.25">
      <c r="A502" s="85"/>
      <c r="B502" s="67"/>
      <c r="C502" s="75"/>
      <c r="D502" s="160"/>
    </row>
    <row r="503" spans="1:4" x14ac:dyDescent="0.25">
      <c r="A503" s="85"/>
      <c r="B503" s="67"/>
      <c r="C503" s="75"/>
      <c r="D503" s="160"/>
    </row>
    <row r="504" spans="1:4" x14ac:dyDescent="0.25">
      <c r="A504" s="85"/>
      <c r="B504" s="67"/>
      <c r="C504" s="75"/>
      <c r="D504" s="160"/>
    </row>
    <row r="505" spans="1:4" x14ac:dyDescent="0.25">
      <c r="A505" s="85"/>
      <c r="B505" s="67"/>
      <c r="C505" s="75"/>
      <c r="D505" s="160"/>
    </row>
    <row r="506" spans="1:4" x14ac:dyDescent="0.25">
      <c r="A506" s="85"/>
      <c r="B506" s="67"/>
      <c r="C506" s="75"/>
      <c r="D506" s="160"/>
    </row>
    <row r="507" spans="1:4" x14ac:dyDescent="0.25">
      <c r="A507" s="85"/>
      <c r="B507" s="67"/>
      <c r="C507" s="75"/>
      <c r="D507" s="160"/>
    </row>
    <row r="508" spans="1:4" x14ac:dyDescent="0.25">
      <c r="A508" s="85"/>
      <c r="B508" s="67"/>
      <c r="C508" s="75"/>
      <c r="D508" s="160"/>
    </row>
    <row r="509" spans="1:4" x14ac:dyDescent="0.25">
      <c r="A509" s="85"/>
      <c r="B509" s="67"/>
      <c r="C509" s="75"/>
      <c r="D509" s="160"/>
    </row>
    <row r="510" spans="1:4" x14ac:dyDescent="0.25">
      <c r="A510" s="85"/>
      <c r="B510" s="67"/>
      <c r="C510" s="75"/>
      <c r="D510" s="160"/>
    </row>
    <row r="511" spans="1:4" x14ac:dyDescent="0.25">
      <c r="A511" s="85"/>
      <c r="B511" s="67"/>
      <c r="C511" s="75"/>
      <c r="D511" s="160"/>
    </row>
    <row r="512" spans="1:4" x14ac:dyDescent="0.25">
      <c r="A512" s="85"/>
      <c r="B512" s="67"/>
      <c r="C512" s="75"/>
      <c r="D512" s="160"/>
    </row>
    <row r="513" spans="1:4" x14ac:dyDescent="0.25">
      <c r="A513" s="85"/>
      <c r="B513" s="67"/>
      <c r="C513" s="75"/>
      <c r="D513" s="160"/>
    </row>
    <row r="514" spans="1:4" x14ac:dyDescent="0.25">
      <c r="A514" s="85"/>
      <c r="B514" s="67"/>
      <c r="C514" s="75"/>
      <c r="D514" s="160"/>
    </row>
    <row r="515" spans="1:4" x14ac:dyDescent="0.25">
      <c r="A515" s="85"/>
      <c r="B515" s="67"/>
      <c r="C515" s="75"/>
      <c r="D515" s="160"/>
    </row>
    <row r="516" spans="1:4" x14ac:dyDescent="0.25">
      <c r="A516" s="85"/>
      <c r="B516" s="67"/>
      <c r="C516" s="75"/>
      <c r="D516" s="160"/>
    </row>
    <row r="517" spans="1:4" x14ac:dyDescent="0.25">
      <c r="A517" s="15"/>
      <c r="B517" s="67"/>
      <c r="C517" s="75"/>
      <c r="D517" s="160"/>
    </row>
    <row r="518" spans="1:4" x14ac:dyDescent="0.25">
      <c r="A518" s="15"/>
      <c r="B518" s="67"/>
      <c r="C518" s="75"/>
      <c r="D518" s="160"/>
    </row>
    <row r="519" spans="1:4" x14ac:dyDescent="0.25">
      <c r="A519" s="15"/>
      <c r="B519" s="67"/>
      <c r="C519" s="75"/>
      <c r="D519" s="160"/>
    </row>
    <row r="520" spans="1:4" x14ac:dyDescent="0.25">
      <c r="A520" s="15"/>
      <c r="B520" s="67"/>
      <c r="C520" s="75"/>
      <c r="D520" s="160"/>
    </row>
    <row r="521" spans="1:4" x14ac:dyDescent="0.25">
      <c r="A521" s="15"/>
      <c r="B521" s="67"/>
      <c r="C521" s="75"/>
      <c r="D521" s="160"/>
    </row>
    <row r="522" spans="1:4" x14ac:dyDescent="0.25">
      <c r="A522" s="15"/>
      <c r="B522" s="67"/>
      <c r="C522" s="75"/>
      <c r="D522" s="160"/>
    </row>
    <row r="523" spans="1:4" x14ac:dyDescent="0.25">
      <c r="A523" s="15"/>
      <c r="B523" s="67"/>
      <c r="C523" s="75"/>
      <c r="D523" s="160"/>
    </row>
    <row r="524" spans="1:4" x14ac:dyDescent="0.25">
      <c r="A524" s="60"/>
      <c r="B524" s="67"/>
      <c r="C524" s="75"/>
      <c r="D524" s="160"/>
    </row>
    <row r="525" spans="1:4" x14ac:dyDescent="0.25">
      <c r="A525" s="60"/>
      <c r="B525" s="67"/>
      <c r="C525" s="75"/>
      <c r="D525" s="160"/>
    </row>
    <row r="526" spans="1:4" x14ac:dyDescent="0.25">
      <c r="A526" s="60"/>
      <c r="B526" s="67"/>
      <c r="C526" s="75"/>
      <c r="D526" s="160"/>
    </row>
    <row r="527" spans="1:4" x14ac:dyDescent="0.25">
      <c r="A527" s="60"/>
      <c r="B527" s="67"/>
      <c r="C527" s="75"/>
      <c r="D527" s="160"/>
    </row>
    <row r="528" spans="1:4" x14ac:dyDescent="0.25">
      <c r="A528" s="60"/>
      <c r="B528" s="67"/>
      <c r="C528" s="75"/>
      <c r="D528" s="160"/>
    </row>
    <row r="529" spans="1:4" x14ac:dyDescent="0.25">
      <c r="A529" s="60"/>
      <c r="B529" s="67"/>
      <c r="C529" s="75"/>
      <c r="D529" s="160"/>
    </row>
    <row r="530" spans="1:4" x14ac:dyDescent="0.25">
      <c r="A530" s="60"/>
      <c r="B530" s="67"/>
      <c r="C530" s="75"/>
      <c r="D530" s="160"/>
    </row>
    <row r="531" spans="1:4" x14ac:dyDescent="0.25">
      <c r="A531" s="60"/>
      <c r="B531" s="67"/>
      <c r="C531" s="75"/>
      <c r="D531" s="160"/>
    </row>
    <row r="532" spans="1:4" x14ac:dyDescent="0.25">
      <c r="A532" s="60"/>
      <c r="B532" s="67"/>
      <c r="C532" s="75"/>
      <c r="D532" s="160"/>
    </row>
    <row r="533" spans="1:4" x14ac:dyDescent="0.25">
      <c r="A533" s="60"/>
      <c r="B533" s="67"/>
      <c r="C533" s="75"/>
      <c r="D533" s="160"/>
    </row>
    <row r="534" spans="1:4" x14ac:dyDescent="0.25">
      <c r="A534" s="60"/>
      <c r="B534" s="67"/>
      <c r="C534" s="75"/>
      <c r="D534" s="160"/>
    </row>
    <row r="535" spans="1:4" x14ac:dyDescent="0.25">
      <c r="A535" s="60"/>
      <c r="B535" s="67"/>
      <c r="C535" s="75"/>
      <c r="D535" s="160"/>
    </row>
    <row r="536" spans="1:4" x14ac:dyDescent="0.25">
      <c r="A536" s="60"/>
      <c r="B536" s="67"/>
      <c r="C536" s="75"/>
      <c r="D536" s="160"/>
    </row>
    <row r="537" spans="1:4" x14ac:dyDescent="0.25">
      <c r="A537" s="60"/>
      <c r="B537" s="67"/>
      <c r="C537" s="75"/>
      <c r="D537" s="160"/>
    </row>
    <row r="538" spans="1:4" x14ac:dyDescent="0.25">
      <c r="A538" s="60"/>
      <c r="B538" s="67"/>
      <c r="C538" s="75"/>
      <c r="D538" s="160"/>
    </row>
    <row r="539" spans="1:4" x14ac:dyDescent="0.25">
      <c r="A539" s="60"/>
      <c r="B539" s="67"/>
      <c r="C539" s="75"/>
      <c r="D539" s="160"/>
    </row>
    <row r="540" spans="1:4" x14ac:dyDescent="0.25">
      <c r="A540" s="60"/>
      <c r="B540" s="67"/>
      <c r="C540" s="75"/>
      <c r="D540" s="160"/>
    </row>
    <row r="541" spans="1:4" x14ac:dyDescent="0.25">
      <c r="A541" s="60"/>
      <c r="B541" s="67"/>
      <c r="C541" s="75"/>
      <c r="D541" s="160"/>
    </row>
    <row r="542" spans="1:4" x14ac:dyDescent="0.25">
      <c r="A542" s="60"/>
      <c r="B542" s="67"/>
      <c r="C542" s="75"/>
      <c r="D542" s="160"/>
    </row>
    <row r="543" spans="1:4" x14ac:dyDescent="0.25">
      <c r="A543" s="60"/>
      <c r="B543" s="67"/>
      <c r="C543" s="75"/>
      <c r="D543" s="160"/>
    </row>
    <row r="544" spans="1:4" x14ac:dyDescent="0.25">
      <c r="A544" s="60"/>
      <c r="B544" s="67"/>
      <c r="C544" s="75"/>
      <c r="D544" s="160"/>
    </row>
    <row r="545" spans="1:4" x14ac:dyDescent="0.25">
      <c r="A545" s="60"/>
      <c r="B545" s="67"/>
      <c r="C545" s="75"/>
      <c r="D545" s="160"/>
    </row>
    <row r="546" spans="1:4" x14ac:dyDescent="0.25">
      <c r="A546" s="60"/>
      <c r="B546" s="67"/>
      <c r="C546" s="75"/>
      <c r="D546" s="160"/>
    </row>
    <row r="547" spans="1:4" x14ac:dyDescent="0.25">
      <c r="A547" s="60"/>
      <c r="B547" s="67"/>
      <c r="C547" s="75"/>
      <c r="D547" s="160"/>
    </row>
    <row r="548" spans="1:4" x14ac:dyDescent="0.25">
      <c r="A548" s="60"/>
      <c r="B548" s="67"/>
      <c r="C548" s="75"/>
      <c r="D548" s="160"/>
    </row>
    <row r="549" spans="1:4" x14ac:dyDescent="0.25">
      <c r="A549" s="85"/>
      <c r="B549" s="67"/>
      <c r="C549" s="75"/>
      <c r="D549" s="160"/>
    </row>
    <row r="550" spans="1:4" x14ac:dyDescent="0.25">
      <c r="A550" s="85"/>
      <c r="C550" s="75"/>
      <c r="D550" s="160"/>
    </row>
    <row r="551" spans="1:4" x14ac:dyDescent="0.25">
      <c r="A551" s="85"/>
      <c r="C551" s="75"/>
      <c r="D551" s="160"/>
    </row>
    <row r="552" spans="1:4" x14ac:dyDescent="0.25">
      <c r="A552" s="85"/>
      <c r="C552" s="75"/>
      <c r="D552" s="160"/>
    </row>
    <row r="553" spans="1:4" x14ac:dyDescent="0.25">
      <c r="A553" s="85"/>
      <c r="C553" s="75"/>
      <c r="D553" s="160"/>
    </row>
    <row r="554" spans="1:4" x14ac:dyDescent="0.25">
      <c r="A554" s="85"/>
      <c r="C554" s="75"/>
      <c r="D554" s="160"/>
    </row>
    <row r="555" spans="1:4" x14ac:dyDescent="0.25">
      <c r="A555" s="85"/>
      <c r="C555" s="75"/>
      <c r="D555" s="160"/>
    </row>
    <row r="556" spans="1:4" x14ac:dyDescent="0.25">
      <c r="A556" s="85"/>
      <c r="C556" s="75"/>
      <c r="D556" s="160"/>
    </row>
    <row r="557" spans="1:4" x14ac:dyDescent="0.25">
      <c r="A557" s="85"/>
      <c r="C557" s="75"/>
      <c r="D557" s="160"/>
    </row>
    <row r="558" spans="1:4" x14ac:dyDescent="0.25">
      <c r="A558" s="85"/>
      <c r="C558" s="75"/>
      <c r="D558" s="160"/>
    </row>
    <row r="559" spans="1:4" x14ac:dyDescent="0.25">
      <c r="A559" s="85"/>
      <c r="C559" s="75"/>
      <c r="D559" s="160"/>
    </row>
    <row r="560" spans="1:4" x14ac:dyDescent="0.25">
      <c r="A560" s="85"/>
      <c r="C560" s="75"/>
      <c r="D560" s="160"/>
    </row>
    <row r="561" spans="1:4" x14ac:dyDescent="0.25">
      <c r="A561" s="85"/>
      <c r="C561" s="75"/>
      <c r="D561" s="160"/>
    </row>
    <row r="562" spans="1:4" x14ac:dyDescent="0.25">
      <c r="A562" s="85"/>
      <c r="C562" s="75"/>
      <c r="D562" s="160"/>
    </row>
    <row r="563" spans="1:4" x14ac:dyDescent="0.25">
      <c r="A563" s="85"/>
      <c r="C563" s="75"/>
      <c r="D563" s="160"/>
    </row>
    <row r="564" spans="1:4" x14ac:dyDescent="0.25">
      <c r="A564" s="85"/>
      <c r="C564" s="75"/>
      <c r="D564" s="160"/>
    </row>
    <row r="565" spans="1:4" x14ac:dyDescent="0.25">
      <c r="A565" s="85"/>
      <c r="C565" s="75"/>
      <c r="D565" s="160"/>
    </row>
    <row r="566" spans="1:4" x14ac:dyDescent="0.25">
      <c r="A566" s="85"/>
      <c r="C566" s="75"/>
      <c r="D566" s="160"/>
    </row>
    <row r="567" spans="1:4" x14ac:dyDescent="0.25">
      <c r="A567" s="85"/>
      <c r="C567" s="75"/>
      <c r="D567" s="160"/>
    </row>
    <row r="568" spans="1:4" x14ac:dyDescent="0.25">
      <c r="A568" s="85"/>
      <c r="C568" s="75"/>
      <c r="D568" s="160"/>
    </row>
  </sheetData>
  <conditionalFormatting sqref="B13:B549">
    <cfRule type="expression" dxfId="280" priority="5">
      <formula>#REF!&lt;&gt;""</formula>
    </cfRule>
  </conditionalFormatting>
  <conditionalFormatting sqref="F24:F31">
    <cfRule type="expression" dxfId="279" priority="4">
      <formula>K12=""</formula>
    </cfRule>
  </conditionalFormatting>
  <conditionalFormatting sqref="A20">
    <cfRule type="expression" dxfId="278" priority="11">
      <formula>#REF!=""</formula>
    </cfRule>
  </conditionalFormatting>
  <conditionalFormatting sqref="F32:F64">
    <cfRule type="expression" dxfId="277" priority="3">
      <formula>K21=""</formula>
    </cfRule>
  </conditionalFormatting>
  <conditionalFormatting sqref="F61">
    <cfRule type="expression" dxfId="276" priority="2">
      <formula>K50=""</formula>
    </cfRule>
  </conditionalFormatting>
  <conditionalFormatting sqref="F63">
    <cfRule type="expression" dxfId="275" priority="1">
      <formula>K52=""</formula>
    </cfRule>
  </conditionalFormatting>
  <conditionalFormatting sqref="A549:A568 A21:A516">
    <cfRule type="expression" dxfId="274" priority="12">
      <formula>F32=""</formula>
    </cfRule>
  </conditionalFormatting>
  <conditionalFormatting sqref="A13:A19">
    <cfRule type="expression" dxfId="273" priority="17">
      <formula>F25=""</formula>
    </cfRule>
  </conditionalFormatting>
  <dataValidations count="4">
    <dataValidation type="list" allowBlank="1" showInputMessage="1" showErrorMessage="1" sqref="F26:F27 A371 A174:A272 A280:A282 A15:A16">
      <formula1>OBJET</formula1>
    </dataValidation>
    <dataValidation type="list" allowBlank="1" showInputMessage="1" showErrorMessage="1" promptTitle="objets " prompt="objets disponibles" sqref="F24:F25 F28:F64 A372:A516 A17:A173 A273:A279 A12:A14 A283:A370 A549:A568">
      <formula1>OBJET</formula1>
    </dataValidation>
    <dataValidation type="list" allowBlank="1" showInputMessage="1" showErrorMessage="1" sqref="A1:A11">
      <formula1>objets</formula1>
    </dataValidation>
    <dataValidation type="list" allowBlank="1" showInputMessage="1" showErrorMessage="1" sqref="C13:C568">
      <formula1>DEPOTS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145"/>
  <sheetViews>
    <sheetView topLeftCell="A13" workbookViewId="0">
      <selection activeCell="B17" sqref="B17"/>
    </sheetView>
  </sheetViews>
  <sheetFormatPr baseColWidth="10" defaultRowHeight="15" x14ac:dyDescent="0.25"/>
  <cols>
    <col min="1" max="1" width="23.7109375" bestFit="1" customWidth="1"/>
    <col min="2" max="2" width="4.42578125" style="4" customWidth="1"/>
    <col min="3" max="3" width="21" style="4" customWidth="1"/>
    <col min="4" max="4" width="9.42578125" customWidth="1"/>
    <col min="5" max="5" width="23.7109375" style="3" bestFit="1" customWidth="1"/>
    <col min="6" max="6" width="14" bestFit="1" customWidth="1"/>
  </cols>
  <sheetData>
    <row r="2" spans="1:9" x14ac:dyDescent="0.25">
      <c r="B2" s="1"/>
      <c r="C2" s="1"/>
      <c r="D2" s="2"/>
    </row>
    <row r="3" spans="1:9" x14ac:dyDescent="0.25">
      <c r="A3" s="15" t="s">
        <v>0</v>
      </c>
      <c r="D3" s="114" t="s">
        <v>232</v>
      </c>
      <c r="E3" s="140"/>
      <c r="G3" s="15" t="s">
        <v>227</v>
      </c>
    </row>
    <row r="4" spans="1:9" x14ac:dyDescent="0.25">
      <c r="A4" s="141"/>
      <c r="D4" s="4"/>
      <c r="E4" s="139"/>
      <c r="G4" s="15"/>
    </row>
    <row r="5" spans="1:9" x14ac:dyDescent="0.25">
      <c r="A5" s="15" t="s">
        <v>4</v>
      </c>
      <c r="B5" s="15">
        <v>20</v>
      </c>
      <c r="D5" s="15" t="s">
        <v>2</v>
      </c>
      <c r="E5" s="8" t="s">
        <v>3</v>
      </c>
      <c r="F5" s="9"/>
      <c r="G5" s="16" t="s">
        <v>230</v>
      </c>
      <c r="H5" s="11"/>
      <c r="I5" s="10"/>
    </row>
    <row r="6" spans="1:9" x14ac:dyDescent="0.25">
      <c r="A6" s="15" t="s">
        <v>7</v>
      </c>
      <c r="B6" s="15">
        <v>15</v>
      </c>
      <c r="D6" s="15" t="s">
        <v>5</v>
      </c>
      <c r="E6" s="8" t="s">
        <v>6</v>
      </c>
      <c r="F6" s="9"/>
      <c r="G6" s="16" t="s">
        <v>338</v>
      </c>
      <c r="H6" s="11"/>
      <c r="I6" s="10"/>
    </row>
    <row r="7" spans="1:9" x14ac:dyDescent="0.25">
      <c r="A7" s="15" t="s">
        <v>10</v>
      </c>
      <c r="B7" s="15">
        <v>10</v>
      </c>
      <c r="D7" s="15" t="s">
        <v>8</v>
      </c>
      <c r="E7" s="8" t="s">
        <v>9</v>
      </c>
      <c r="F7" s="9"/>
      <c r="G7" s="16" t="s">
        <v>246</v>
      </c>
      <c r="H7" s="11"/>
      <c r="I7" s="10"/>
    </row>
    <row r="8" spans="1:9" x14ac:dyDescent="0.25">
      <c r="A8" s="15" t="s">
        <v>325</v>
      </c>
      <c r="B8" s="15">
        <v>15</v>
      </c>
      <c r="C8" s="7"/>
      <c r="D8" s="15" t="s">
        <v>11</v>
      </c>
      <c r="E8" s="12" t="s">
        <v>12</v>
      </c>
      <c r="F8" s="13"/>
      <c r="G8" s="16" t="s">
        <v>467</v>
      </c>
      <c r="H8" s="11"/>
      <c r="I8" s="10"/>
    </row>
    <row r="9" spans="1:9" x14ac:dyDescent="0.25">
      <c r="A9" s="15" t="s">
        <v>326</v>
      </c>
      <c r="B9" s="15">
        <v>20</v>
      </c>
      <c r="D9" s="15" t="s">
        <v>14</v>
      </c>
      <c r="E9" s="8" t="s">
        <v>15</v>
      </c>
      <c r="F9" s="9"/>
      <c r="G9" s="16" t="s">
        <v>286</v>
      </c>
      <c r="H9" s="11"/>
      <c r="I9" s="10"/>
    </row>
    <row r="10" spans="1:9" x14ac:dyDescent="0.25">
      <c r="A10" s="15" t="s">
        <v>328</v>
      </c>
      <c r="B10" s="15">
        <v>25</v>
      </c>
      <c r="D10" s="15" t="s">
        <v>17</v>
      </c>
      <c r="E10" s="8" t="s">
        <v>18</v>
      </c>
      <c r="F10" s="9"/>
      <c r="G10" s="16" t="s">
        <v>474</v>
      </c>
      <c r="H10" s="11"/>
      <c r="I10" s="10"/>
    </row>
    <row r="11" spans="1:9" x14ac:dyDescent="0.25">
      <c r="A11" s="15" t="s">
        <v>13</v>
      </c>
      <c r="B11" s="142">
        <v>5</v>
      </c>
      <c r="D11" s="15" t="s">
        <v>20</v>
      </c>
      <c r="E11" s="8" t="s">
        <v>21</v>
      </c>
      <c r="F11" s="9"/>
      <c r="G11" s="16" t="s">
        <v>228</v>
      </c>
      <c r="H11" s="11"/>
      <c r="I11" s="10"/>
    </row>
    <row r="12" spans="1:9" x14ac:dyDescent="0.25">
      <c r="A12" s="15" t="s">
        <v>16</v>
      </c>
      <c r="B12" s="142">
        <v>25</v>
      </c>
      <c r="D12" s="15" t="s">
        <v>23</v>
      </c>
      <c r="E12" s="8" t="s">
        <v>24</v>
      </c>
      <c r="F12" s="9"/>
      <c r="G12" s="16" t="s">
        <v>514</v>
      </c>
      <c r="H12" s="11"/>
      <c r="I12" s="10"/>
    </row>
    <row r="13" spans="1:9" x14ac:dyDescent="0.25">
      <c r="A13" s="15" t="s">
        <v>19</v>
      </c>
      <c r="B13" s="142">
        <v>40</v>
      </c>
      <c r="D13" s="15" t="s">
        <v>26</v>
      </c>
      <c r="E13" s="8" t="s">
        <v>27</v>
      </c>
      <c r="F13" s="9"/>
      <c r="G13" s="16" t="s">
        <v>247</v>
      </c>
      <c r="H13" s="11"/>
      <c r="I13" s="10"/>
    </row>
    <row r="14" spans="1:9" x14ac:dyDescent="0.25">
      <c r="A14" s="142" t="s">
        <v>22</v>
      </c>
      <c r="B14" s="142">
        <v>40</v>
      </c>
      <c r="D14" s="15" t="s">
        <v>29</v>
      </c>
      <c r="E14" s="8" t="s">
        <v>30</v>
      </c>
      <c r="F14" s="10"/>
      <c r="G14" s="16" t="s">
        <v>381</v>
      </c>
      <c r="H14" s="11"/>
      <c r="I14" s="10"/>
    </row>
    <row r="15" spans="1:9" x14ac:dyDescent="0.25">
      <c r="A15" s="142" t="s">
        <v>25</v>
      </c>
      <c r="B15" s="142">
        <v>30</v>
      </c>
      <c r="D15" s="15" t="s">
        <v>32</v>
      </c>
      <c r="E15" s="14" t="s">
        <v>33</v>
      </c>
      <c r="F15" s="9"/>
      <c r="G15" s="16" t="s">
        <v>253</v>
      </c>
      <c r="H15" s="11"/>
      <c r="I15" s="10"/>
    </row>
    <row r="16" spans="1:9" x14ac:dyDescent="0.25">
      <c r="A16" s="142" t="s">
        <v>28</v>
      </c>
      <c r="B16" s="142">
        <v>15</v>
      </c>
      <c r="D16" s="15" t="s">
        <v>35</v>
      </c>
      <c r="E16" s="8" t="s">
        <v>36</v>
      </c>
      <c r="F16" s="9"/>
      <c r="G16" s="16" t="s">
        <v>229</v>
      </c>
      <c r="H16" s="11"/>
      <c r="I16" s="10"/>
    </row>
    <row r="17" spans="1:9" x14ac:dyDescent="0.25">
      <c r="A17" s="142" t="s">
        <v>531</v>
      </c>
      <c r="B17" s="142">
        <v>40</v>
      </c>
      <c r="D17" s="15" t="s">
        <v>38</v>
      </c>
      <c r="E17" s="14" t="s">
        <v>39</v>
      </c>
      <c r="F17" s="9"/>
      <c r="G17" s="16" t="s">
        <v>362</v>
      </c>
      <c r="H17" s="11"/>
      <c r="I17" s="10"/>
    </row>
    <row r="18" spans="1:9" x14ac:dyDescent="0.25">
      <c r="A18" s="142" t="s">
        <v>459</v>
      </c>
      <c r="B18" s="142" t="s">
        <v>527</v>
      </c>
      <c r="D18" s="15" t="s">
        <v>41</v>
      </c>
      <c r="E18" s="14" t="s">
        <v>42</v>
      </c>
      <c r="F18" s="9"/>
      <c r="G18" s="16" t="s">
        <v>298</v>
      </c>
      <c r="H18" s="11"/>
      <c r="I18" s="10"/>
    </row>
    <row r="19" spans="1:9" x14ac:dyDescent="0.25">
      <c r="A19" s="142" t="s">
        <v>404</v>
      </c>
      <c r="B19" s="142">
        <v>30</v>
      </c>
      <c r="D19" s="15" t="s">
        <v>44</v>
      </c>
      <c r="E19" s="14" t="s">
        <v>45</v>
      </c>
      <c r="F19" s="9"/>
      <c r="G19" s="16"/>
      <c r="H19" s="11"/>
      <c r="I19" s="10"/>
    </row>
    <row r="20" spans="1:9" x14ac:dyDescent="0.25">
      <c r="A20" s="142" t="s">
        <v>405</v>
      </c>
      <c r="B20" s="142">
        <v>45</v>
      </c>
      <c r="D20" s="15" t="s">
        <v>47</v>
      </c>
      <c r="E20" s="12" t="s">
        <v>48</v>
      </c>
      <c r="F20" s="9"/>
      <c r="G20" s="10"/>
      <c r="H20" s="11"/>
      <c r="I20" s="10"/>
    </row>
    <row r="21" spans="1:9" x14ac:dyDescent="0.25">
      <c r="A21" s="142" t="s">
        <v>453</v>
      </c>
      <c r="B21" s="142">
        <v>25</v>
      </c>
      <c r="D21" s="15" t="s">
        <v>517</v>
      </c>
      <c r="E21" s="8" t="s">
        <v>518</v>
      </c>
      <c r="F21" s="9"/>
      <c r="G21" s="10"/>
      <c r="H21" s="11"/>
      <c r="I21" s="10"/>
    </row>
    <row r="22" spans="1:9" x14ac:dyDescent="0.25">
      <c r="A22" s="15" t="s">
        <v>34</v>
      </c>
      <c r="B22" s="142">
        <v>40</v>
      </c>
      <c r="D22" s="15" t="s">
        <v>50</v>
      </c>
      <c r="E22" s="8" t="s">
        <v>51</v>
      </c>
      <c r="F22" s="9"/>
      <c r="G22" s="10"/>
      <c r="H22" s="11"/>
      <c r="I22" s="10"/>
    </row>
    <row r="23" spans="1:9" x14ac:dyDescent="0.25">
      <c r="A23" s="15" t="s">
        <v>492</v>
      </c>
      <c r="B23" s="142">
        <v>12</v>
      </c>
      <c r="D23" s="15" t="s">
        <v>53</v>
      </c>
      <c r="E23" s="12" t="s">
        <v>54</v>
      </c>
      <c r="F23" s="10"/>
      <c r="G23" s="10"/>
      <c r="H23" s="11"/>
      <c r="I23" s="10"/>
    </row>
    <row r="24" spans="1:9" x14ac:dyDescent="0.25">
      <c r="A24" s="15" t="s">
        <v>525</v>
      </c>
      <c r="B24" s="142">
        <v>20</v>
      </c>
      <c r="D24" s="15" t="s">
        <v>56</v>
      </c>
      <c r="E24" s="12" t="s">
        <v>57</v>
      </c>
      <c r="F24" s="9"/>
      <c r="G24" s="10"/>
      <c r="H24" s="11"/>
      <c r="I24" s="10"/>
    </row>
    <row r="25" spans="1:9" x14ac:dyDescent="0.25">
      <c r="A25" s="15" t="s">
        <v>37</v>
      </c>
      <c r="B25" s="142">
        <v>30</v>
      </c>
      <c r="D25" s="15" t="s">
        <v>59</v>
      </c>
      <c r="E25" s="8" t="s">
        <v>60</v>
      </c>
      <c r="F25" s="9"/>
      <c r="G25" s="10"/>
      <c r="H25" s="11"/>
      <c r="I25" s="10"/>
    </row>
    <row r="26" spans="1:9" x14ac:dyDescent="0.25">
      <c r="A26" s="15" t="s">
        <v>40</v>
      </c>
      <c r="B26" s="15">
        <v>40</v>
      </c>
      <c r="D26" s="15" t="s">
        <v>62</v>
      </c>
      <c r="E26" s="8" t="s">
        <v>63</v>
      </c>
      <c r="F26" s="9"/>
      <c r="G26" s="10"/>
      <c r="H26" s="11"/>
      <c r="I26" s="10"/>
    </row>
    <row r="27" spans="1:9" x14ac:dyDescent="0.25">
      <c r="A27" s="15" t="s">
        <v>43</v>
      </c>
      <c r="B27" s="15">
        <v>40</v>
      </c>
      <c r="D27" s="15" t="s">
        <v>65</v>
      </c>
      <c r="E27" s="12" t="s">
        <v>66</v>
      </c>
      <c r="F27" s="9"/>
      <c r="G27" s="4"/>
      <c r="H27" s="11"/>
      <c r="I27" s="10"/>
    </row>
    <row r="28" spans="1:9" x14ac:dyDescent="0.25">
      <c r="A28" s="15" t="s">
        <v>46</v>
      </c>
      <c r="B28" s="15">
        <v>30</v>
      </c>
      <c r="D28" s="15" t="s">
        <v>68</v>
      </c>
      <c r="E28" s="12" t="s">
        <v>69</v>
      </c>
      <c r="F28" s="9"/>
      <c r="G28" s="4"/>
      <c r="H28" s="11"/>
      <c r="I28" s="10"/>
    </row>
    <row r="29" spans="1:9" x14ac:dyDescent="0.25">
      <c r="A29" s="142" t="s">
        <v>49</v>
      </c>
      <c r="B29" s="142">
        <v>20</v>
      </c>
      <c r="D29" s="15" t="s">
        <v>71</v>
      </c>
      <c r="E29" s="12" t="s">
        <v>72</v>
      </c>
      <c r="F29" s="9"/>
      <c r="G29" s="10"/>
      <c r="H29" s="11"/>
      <c r="I29" s="10"/>
    </row>
    <row r="30" spans="1:9" x14ac:dyDescent="0.25">
      <c r="A30" s="15" t="s">
        <v>52</v>
      </c>
      <c r="B30" s="15">
        <v>20</v>
      </c>
      <c r="D30" s="15" t="s">
        <v>74</v>
      </c>
      <c r="E30" s="12" t="s">
        <v>75</v>
      </c>
      <c r="F30" s="9"/>
      <c r="G30" s="10"/>
      <c r="H30" s="11"/>
      <c r="I30" s="10"/>
    </row>
    <row r="31" spans="1:9" x14ac:dyDescent="0.25">
      <c r="A31" s="15" t="s">
        <v>472</v>
      </c>
      <c r="B31" s="15">
        <v>30</v>
      </c>
      <c r="D31" s="15" t="s">
        <v>77</v>
      </c>
      <c r="E31" s="8" t="s">
        <v>78</v>
      </c>
      <c r="F31" s="10"/>
      <c r="G31" s="10"/>
      <c r="H31" s="11"/>
      <c r="I31" s="10"/>
    </row>
    <row r="32" spans="1:9" x14ac:dyDescent="0.25">
      <c r="A32" s="15" t="s">
        <v>55</v>
      </c>
      <c r="B32" s="142">
        <v>15</v>
      </c>
      <c r="D32" s="15" t="s">
        <v>80</v>
      </c>
      <c r="E32" s="8" t="s">
        <v>81</v>
      </c>
      <c r="F32" s="9"/>
      <c r="H32" s="11"/>
      <c r="I32" s="10"/>
    </row>
    <row r="33" spans="1:9" x14ac:dyDescent="0.25">
      <c r="A33" s="15" t="s">
        <v>58</v>
      </c>
      <c r="B33" s="142">
        <v>60</v>
      </c>
      <c r="D33" s="15" t="s">
        <v>83</v>
      </c>
      <c r="E33" s="12" t="s">
        <v>84</v>
      </c>
      <c r="F33" s="9"/>
      <c r="G33" s="10"/>
      <c r="H33" s="11"/>
      <c r="I33" s="10"/>
    </row>
    <row r="34" spans="1:9" x14ac:dyDescent="0.25">
      <c r="A34" s="15" t="s">
        <v>61</v>
      </c>
      <c r="B34" s="142">
        <v>50</v>
      </c>
      <c r="D34" s="15" t="s">
        <v>86</v>
      </c>
      <c r="E34" s="12" t="s">
        <v>87</v>
      </c>
      <c r="F34" s="10"/>
      <c r="G34" s="10"/>
      <c r="H34" s="11"/>
      <c r="I34" s="10"/>
    </row>
    <row r="35" spans="1:9" x14ac:dyDescent="0.25">
      <c r="A35" s="15" t="s">
        <v>64</v>
      </c>
      <c r="B35" s="142">
        <v>30</v>
      </c>
      <c r="D35" s="15" t="s">
        <v>89</v>
      </c>
      <c r="E35" s="12" t="s">
        <v>89</v>
      </c>
      <c r="F35" s="9"/>
      <c r="G35" s="10"/>
      <c r="H35" s="11"/>
      <c r="I35" s="10"/>
    </row>
    <row r="36" spans="1:9" x14ac:dyDescent="0.25">
      <c r="A36" s="15" t="s">
        <v>67</v>
      </c>
      <c r="B36" s="142">
        <v>25</v>
      </c>
      <c r="D36" s="15" t="s">
        <v>91</v>
      </c>
      <c r="E36" s="8" t="s">
        <v>92</v>
      </c>
      <c r="F36" s="9"/>
      <c r="G36" s="10"/>
      <c r="H36" s="11"/>
      <c r="I36" s="10"/>
    </row>
    <row r="37" spans="1:9" x14ac:dyDescent="0.25">
      <c r="A37" s="15" t="s">
        <v>70</v>
      </c>
      <c r="B37" s="142">
        <v>40</v>
      </c>
      <c r="D37" s="15" t="s">
        <v>94</v>
      </c>
      <c r="E37" s="12" t="s">
        <v>95</v>
      </c>
      <c r="F37" s="9"/>
      <c r="G37" s="10"/>
      <c r="H37" s="11"/>
      <c r="I37" s="10"/>
    </row>
    <row r="38" spans="1:9" x14ac:dyDescent="0.25">
      <c r="A38" s="15" t="s">
        <v>73</v>
      </c>
      <c r="B38" s="142">
        <v>30</v>
      </c>
      <c r="D38" s="15" t="s">
        <v>97</v>
      </c>
      <c r="E38" s="12" t="s">
        <v>98</v>
      </c>
      <c r="F38" s="9"/>
      <c r="G38" s="10"/>
      <c r="H38" s="11"/>
      <c r="I38" s="10"/>
    </row>
    <row r="39" spans="1:9" x14ac:dyDescent="0.25">
      <c r="A39" s="15" t="s">
        <v>76</v>
      </c>
      <c r="B39" s="142">
        <v>25</v>
      </c>
      <c r="D39" s="15" t="s">
        <v>99</v>
      </c>
      <c r="E39" s="12" t="s">
        <v>100</v>
      </c>
      <c r="F39" s="9"/>
      <c r="G39" s="10"/>
      <c r="H39" s="11"/>
      <c r="I39" s="10"/>
    </row>
    <row r="40" spans="1:9" x14ac:dyDescent="0.25">
      <c r="A40" s="15" t="s">
        <v>79</v>
      </c>
      <c r="B40" s="142">
        <v>50</v>
      </c>
      <c r="D40" s="15" t="s">
        <v>349</v>
      </c>
      <c r="E40" s="12" t="s">
        <v>350</v>
      </c>
      <c r="F40" s="4"/>
      <c r="G40" s="10"/>
      <c r="H40" s="4"/>
      <c r="I40" s="4"/>
    </row>
    <row r="41" spans="1:9" x14ac:dyDescent="0.25">
      <c r="A41" s="15" t="s">
        <v>82</v>
      </c>
      <c r="B41" s="142">
        <v>40</v>
      </c>
      <c r="D41" s="15" t="s">
        <v>351</v>
      </c>
      <c r="E41" s="12" t="s">
        <v>103</v>
      </c>
      <c r="F41" s="4"/>
      <c r="G41" s="10"/>
      <c r="H41" s="4"/>
      <c r="I41" s="4"/>
    </row>
    <row r="42" spans="1:9" x14ac:dyDescent="0.25">
      <c r="A42" s="15" t="s">
        <v>85</v>
      </c>
      <c r="B42" s="142">
        <v>30</v>
      </c>
      <c r="D42" s="15" t="s">
        <v>105</v>
      </c>
      <c r="E42" s="12" t="s">
        <v>106</v>
      </c>
      <c r="F42" s="4"/>
      <c r="G42" s="10"/>
      <c r="H42" s="4"/>
      <c r="I42" s="4"/>
    </row>
    <row r="43" spans="1:9" x14ac:dyDescent="0.25">
      <c r="A43" s="15" t="s">
        <v>88</v>
      </c>
      <c r="B43" s="142">
        <v>25</v>
      </c>
      <c r="D43" s="15" t="s">
        <v>108</v>
      </c>
      <c r="E43" s="12" t="s">
        <v>109</v>
      </c>
      <c r="F43" s="4"/>
      <c r="G43" s="10"/>
      <c r="H43" s="4"/>
      <c r="I43" s="4"/>
    </row>
    <row r="44" spans="1:9" x14ac:dyDescent="0.25">
      <c r="A44" s="15" t="s">
        <v>90</v>
      </c>
      <c r="B44" s="142">
        <v>20</v>
      </c>
      <c r="D44" s="15" t="s">
        <v>401</v>
      </c>
      <c r="E44" s="12" t="s">
        <v>402</v>
      </c>
      <c r="F44" s="4"/>
      <c r="G44" s="10"/>
      <c r="H44" s="4"/>
      <c r="I44" s="4"/>
    </row>
    <row r="45" spans="1:9" x14ac:dyDescent="0.25">
      <c r="A45" s="15" t="s">
        <v>93</v>
      </c>
      <c r="B45" s="142">
        <v>6</v>
      </c>
      <c r="D45" s="15" t="s">
        <v>111</v>
      </c>
      <c r="E45" s="8" t="s">
        <v>112</v>
      </c>
      <c r="F45" s="4"/>
      <c r="G45" s="10"/>
      <c r="H45" s="4"/>
      <c r="I45" s="4"/>
    </row>
    <row r="46" spans="1:9" x14ac:dyDescent="0.25">
      <c r="A46" s="15" t="s">
        <v>96</v>
      </c>
      <c r="B46" s="142">
        <v>15</v>
      </c>
      <c r="D46" s="15" t="s">
        <v>114</v>
      </c>
      <c r="E46" s="14" t="s">
        <v>115</v>
      </c>
      <c r="F46" s="4"/>
      <c r="G46" s="10"/>
      <c r="H46" s="4"/>
      <c r="I46" s="4"/>
    </row>
    <row r="47" spans="1:9" x14ac:dyDescent="0.25">
      <c r="A47" s="15" t="s">
        <v>448</v>
      </c>
      <c r="B47" s="142">
        <v>20</v>
      </c>
      <c r="D47" s="15" t="s">
        <v>117</v>
      </c>
      <c r="E47" s="12" t="s">
        <v>118</v>
      </c>
      <c r="F47" s="4"/>
      <c r="G47" s="10"/>
      <c r="H47" s="4"/>
      <c r="I47" s="4"/>
    </row>
    <row r="48" spans="1:9" x14ac:dyDescent="0.25">
      <c r="A48" s="15" t="s">
        <v>387</v>
      </c>
      <c r="B48" s="142">
        <v>10</v>
      </c>
      <c r="D48" s="15" t="s">
        <v>120</v>
      </c>
      <c r="E48" s="12" t="s">
        <v>121</v>
      </c>
      <c r="F48" s="4"/>
      <c r="G48" s="10"/>
      <c r="H48" s="4"/>
      <c r="I48" s="4"/>
    </row>
    <row r="49" spans="1:9" x14ac:dyDescent="0.25">
      <c r="A49" s="15" t="s">
        <v>388</v>
      </c>
      <c r="B49" s="142">
        <v>15</v>
      </c>
      <c r="D49" s="15" t="s">
        <v>123</v>
      </c>
      <c r="E49" s="12" t="s">
        <v>124</v>
      </c>
      <c r="F49" s="4"/>
      <c r="G49" s="10"/>
      <c r="H49" s="4"/>
      <c r="I49" s="4"/>
    </row>
    <row r="50" spans="1:9" x14ac:dyDescent="0.25">
      <c r="A50" s="15" t="s">
        <v>389</v>
      </c>
      <c r="B50" s="142">
        <v>20</v>
      </c>
      <c r="D50" s="15" t="s">
        <v>126</v>
      </c>
      <c r="E50" s="12" t="s">
        <v>127</v>
      </c>
      <c r="G50" s="10"/>
    </row>
    <row r="51" spans="1:9" x14ac:dyDescent="0.25">
      <c r="A51" s="15" t="s">
        <v>101</v>
      </c>
      <c r="B51" s="142">
        <v>25</v>
      </c>
      <c r="D51" s="15" t="s">
        <v>395</v>
      </c>
      <c r="E51" s="12" t="s">
        <v>396</v>
      </c>
      <c r="G51" s="10"/>
    </row>
    <row r="52" spans="1:9" x14ac:dyDescent="0.25">
      <c r="A52" s="15" t="s">
        <v>104</v>
      </c>
      <c r="B52" s="142">
        <v>20</v>
      </c>
      <c r="D52" s="15" t="s">
        <v>129</v>
      </c>
      <c r="E52" s="8" t="s">
        <v>130</v>
      </c>
      <c r="G52" s="10"/>
    </row>
    <row r="53" spans="1:9" x14ac:dyDescent="0.25">
      <c r="A53" s="142" t="s">
        <v>107</v>
      </c>
      <c r="B53" s="142">
        <v>10</v>
      </c>
      <c r="D53" s="15" t="s">
        <v>132</v>
      </c>
      <c r="E53" s="8" t="s">
        <v>133</v>
      </c>
      <c r="G53" s="10"/>
    </row>
    <row r="54" spans="1:9" x14ac:dyDescent="0.25">
      <c r="A54" s="142" t="s">
        <v>110</v>
      </c>
      <c r="B54" s="142">
        <v>20</v>
      </c>
      <c r="D54" s="15" t="s">
        <v>135</v>
      </c>
      <c r="E54" s="8" t="s">
        <v>136</v>
      </c>
      <c r="G54" s="10"/>
    </row>
    <row r="55" spans="1:9" x14ac:dyDescent="0.25">
      <c r="A55" s="142" t="s">
        <v>113</v>
      </c>
      <c r="B55" s="142">
        <v>25</v>
      </c>
      <c r="D55" s="15" t="s">
        <v>138</v>
      </c>
      <c r="E55" s="12" t="s">
        <v>1</v>
      </c>
      <c r="G55" s="10"/>
    </row>
    <row r="56" spans="1:9" x14ac:dyDescent="0.25">
      <c r="A56" s="142" t="s">
        <v>116</v>
      </c>
      <c r="B56" s="142">
        <v>20</v>
      </c>
      <c r="D56" s="15" t="s">
        <v>140</v>
      </c>
      <c r="E56" s="12" t="s">
        <v>141</v>
      </c>
      <c r="G56" s="10"/>
    </row>
    <row r="57" spans="1:9" x14ac:dyDescent="0.25">
      <c r="A57" s="142" t="s">
        <v>119</v>
      </c>
      <c r="B57" s="142">
        <v>15</v>
      </c>
      <c r="D57" s="15" t="s">
        <v>143</v>
      </c>
      <c r="E57" s="12" t="s">
        <v>144</v>
      </c>
      <c r="G57" s="4"/>
    </row>
    <row r="58" spans="1:9" x14ac:dyDescent="0.25">
      <c r="A58" s="15" t="s">
        <v>122</v>
      </c>
      <c r="B58" s="142">
        <v>50</v>
      </c>
      <c r="D58" s="15" t="s">
        <v>146</v>
      </c>
      <c r="E58" s="12" t="s">
        <v>147</v>
      </c>
      <c r="G58" s="4"/>
    </row>
    <row r="59" spans="1:9" x14ac:dyDescent="0.25">
      <c r="A59" s="15" t="s">
        <v>125</v>
      </c>
      <c r="B59" s="142">
        <v>200</v>
      </c>
      <c r="D59" s="15" t="s">
        <v>149</v>
      </c>
      <c r="E59" s="8" t="s">
        <v>150</v>
      </c>
      <c r="G59" s="4"/>
    </row>
    <row r="60" spans="1:9" x14ac:dyDescent="0.25">
      <c r="A60" s="15" t="s">
        <v>128</v>
      </c>
      <c r="B60" s="142">
        <v>40</v>
      </c>
      <c r="D60" s="15" t="s">
        <v>400</v>
      </c>
      <c r="E60" s="8" t="s">
        <v>152</v>
      </c>
      <c r="G60" s="4"/>
    </row>
    <row r="61" spans="1:9" x14ac:dyDescent="0.25">
      <c r="A61" s="15" t="s">
        <v>131</v>
      </c>
      <c r="B61" s="142">
        <v>30</v>
      </c>
      <c r="D61" s="15" t="s">
        <v>398</v>
      </c>
      <c r="E61" s="8" t="s">
        <v>399</v>
      </c>
      <c r="G61" s="4"/>
    </row>
    <row r="62" spans="1:9" x14ac:dyDescent="0.25">
      <c r="A62" s="15" t="s">
        <v>134</v>
      </c>
      <c r="B62" s="142">
        <v>15</v>
      </c>
      <c r="D62" s="15" t="s">
        <v>486</v>
      </c>
      <c r="E62" s="8" t="s">
        <v>487</v>
      </c>
      <c r="G62" s="4"/>
    </row>
    <row r="63" spans="1:9" x14ac:dyDescent="0.25">
      <c r="A63" s="15" t="s">
        <v>137</v>
      </c>
      <c r="B63" s="142">
        <v>10</v>
      </c>
      <c r="D63" s="15" t="s">
        <v>154</v>
      </c>
      <c r="E63" s="8" t="s">
        <v>155</v>
      </c>
      <c r="G63" s="4"/>
    </row>
    <row r="64" spans="1:9" x14ac:dyDescent="0.25">
      <c r="A64" s="15" t="s">
        <v>139</v>
      </c>
      <c r="B64" s="142">
        <v>8</v>
      </c>
      <c r="D64" s="15" t="s">
        <v>497</v>
      </c>
      <c r="E64" s="8" t="s">
        <v>498</v>
      </c>
      <c r="G64" s="4"/>
    </row>
    <row r="65" spans="1:7" x14ac:dyDescent="0.25">
      <c r="A65" s="15" t="s">
        <v>142</v>
      </c>
      <c r="B65" s="142">
        <v>30</v>
      </c>
      <c r="D65" s="15" t="s">
        <v>157</v>
      </c>
      <c r="E65" s="8" t="s">
        <v>158</v>
      </c>
      <c r="G65" s="4"/>
    </row>
    <row r="66" spans="1:7" x14ac:dyDescent="0.25">
      <c r="A66" s="15" t="s">
        <v>145</v>
      </c>
      <c r="B66" s="142">
        <v>20</v>
      </c>
      <c r="D66" s="15" t="s">
        <v>160</v>
      </c>
      <c r="E66" s="12" t="s">
        <v>161</v>
      </c>
      <c r="G66" s="4"/>
    </row>
    <row r="67" spans="1:7" x14ac:dyDescent="0.25">
      <c r="A67" s="15" t="s">
        <v>148</v>
      </c>
      <c r="B67" s="142">
        <v>8</v>
      </c>
      <c r="D67" s="15" t="s">
        <v>162</v>
      </c>
      <c r="E67" s="12" t="s">
        <v>163</v>
      </c>
    </row>
    <row r="68" spans="1:7" x14ac:dyDescent="0.25">
      <c r="A68" s="15" t="s">
        <v>151</v>
      </c>
      <c r="B68" s="142">
        <v>220</v>
      </c>
      <c r="D68" s="15" t="s">
        <v>165</v>
      </c>
      <c r="E68" s="8" t="s">
        <v>166</v>
      </c>
    </row>
    <row r="69" spans="1:7" x14ac:dyDescent="0.25">
      <c r="A69" s="15" t="s">
        <v>153</v>
      </c>
      <c r="B69" s="142">
        <v>25</v>
      </c>
      <c r="D69" s="15" t="s">
        <v>445</v>
      </c>
      <c r="E69" s="8" t="s">
        <v>446</v>
      </c>
    </row>
    <row r="70" spans="1:7" x14ac:dyDescent="0.25">
      <c r="A70" s="15" t="s">
        <v>156</v>
      </c>
      <c r="B70" s="142">
        <v>20</v>
      </c>
      <c r="D70" s="15" t="s">
        <v>168</v>
      </c>
      <c r="E70" s="8" t="s">
        <v>169</v>
      </c>
    </row>
    <row r="71" spans="1:7" x14ac:dyDescent="0.25">
      <c r="A71" s="15" t="s">
        <v>159</v>
      </c>
      <c r="B71" s="142">
        <v>20</v>
      </c>
      <c r="D71" s="15" t="s">
        <v>171</v>
      </c>
      <c r="E71" s="8" t="s">
        <v>172</v>
      </c>
    </row>
    <row r="72" spans="1:7" x14ac:dyDescent="0.25">
      <c r="A72" s="15" t="s">
        <v>406</v>
      </c>
      <c r="B72" s="142">
        <v>90</v>
      </c>
      <c r="D72" s="15" t="s">
        <v>174</v>
      </c>
      <c r="E72" s="8" t="s">
        <v>175</v>
      </c>
    </row>
    <row r="73" spans="1:7" x14ac:dyDescent="0.25">
      <c r="A73" s="15" t="s">
        <v>407</v>
      </c>
      <c r="B73" s="142">
        <v>100</v>
      </c>
      <c r="D73" s="15" t="s">
        <v>177</v>
      </c>
      <c r="E73" s="8" t="s">
        <v>178</v>
      </c>
    </row>
    <row r="74" spans="1:7" x14ac:dyDescent="0.25">
      <c r="A74" s="15" t="s">
        <v>368</v>
      </c>
      <c r="B74" s="142">
        <v>180</v>
      </c>
      <c r="D74" s="15"/>
      <c r="E74" s="5"/>
    </row>
    <row r="75" spans="1:7" x14ac:dyDescent="0.25">
      <c r="A75" s="15" t="s">
        <v>164</v>
      </c>
      <c r="B75" s="142">
        <v>90</v>
      </c>
      <c r="D75" s="6"/>
      <c r="E75" s="5"/>
    </row>
    <row r="76" spans="1:7" x14ac:dyDescent="0.25">
      <c r="A76" s="15" t="s">
        <v>167</v>
      </c>
      <c r="B76" s="142">
        <v>80</v>
      </c>
      <c r="D76" s="6"/>
      <c r="E76" s="5"/>
    </row>
    <row r="77" spans="1:7" x14ac:dyDescent="0.25">
      <c r="A77" s="15" t="s">
        <v>170</v>
      </c>
      <c r="B77" s="142">
        <v>50</v>
      </c>
      <c r="D77" s="6"/>
      <c r="E77" s="5"/>
    </row>
    <row r="78" spans="1:7" x14ac:dyDescent="0.25">
      <c r="A78" s="15" t="s">
        <v>173</v>
      </c>
      <c r="B78" s="142">
        <v>100</v>
      </c>
      <c r="D78" s="6"/>
      <c r="E78" s="5"/>
    </row>
    <row r="79" spans="1:7" x14ac:dyDescent="0.25">
      <c r="A79" s="15" t="s">
        <v>318</v>
      </c>
      <c r="B79" s="142">
        <v>100</v>
      </c>
      <c r="D79" s="6"/>
      <c r="E79" s="5"/>
    </row>
    <row r="80" spans="1:7" x14ac:dyDescent="0.25">
      <c r="A80" s="15" t="s">
        <v>176</v>
      </c>
      <c r="B80" s="142">
        <v>100</v>
      </c>
      <c r="D80" s="4"/>
    </row>
    <row r="81" spans="1:4" x14ac:dyDescent="0.25">
      <c r="A81" s="15" t="s">
        <v>386</v>
      </c>
      <c r="B81" s="142"/>
      <c r="D81" s="4"/>
    </row>
    <row r="82" spans="1:4" x14ac:dyDescent="0.25">
      <c r="A82" s="15" t="s">
        <v>179</v>
      </c>
      <c r="B82" s="142">
        <v>150</v>
      </c>
      <c r="D82" s="4"/>
    </row>
    <row r="83" spans="1:4" x14ac:dyDescent="0.25">
      <c r="A83" s="15" t="s">
        <v>319</v>
      </c>
      <c r="B83" s="142">
        <v>10</v>
      </c>
      <c r="D83" s="4"/>
    </row>
    <row r="84" spans="1:4" x14ac:dyDescent="0.25">
      <c r="A84" s="15" t="s">
        <v>180</v>
      </c>
      <c r="B84" s="142">
        <v>30</v>
      </c>
      <c r="D84" s="4"/>
    </row>
    <row r="85" spans="1:4" x14ac:dyDescent="0.25">
      <c r="A85" s="15" t="s">
        <v>181</v>
      </c>
      <c r="B85" s="142">
        <v>25</v>
      </c>
      <c r="D85" s="4"/>
    </row>
    <row r="86" spans="1:4" x14ac:dyDescent="0.25">
      <c r="A86" s="15" t="s">
        <v>182</v>
      </c>
      <c r="B86" s="142">
        <v>20</v>
      </c>
      <c r="D86" s="4"/>
    </row>
    <row r="87" spans="1:4" x14ac:dyDescent="0.25">
      <c r="A87" s="15" t="s">
        <v>183</v>
      </c>
      <c r="B87" s="142">
        <v>15</v>
      </c>
      <c r="D87" s="4"/>
    </row>
    <row r="88" spans="1:4" x14ac:dyDescent="0.25">
      <c r="A88" s="15" t="s">
        <v>184</v>
      </c>
      <c r="B88" s="142">
        <v>10</v>
      </c>
      <c r="D88" s="4"/>
    </row>
    <row r="89" spans="1:4" x14ac:dyDescent="0.25">
      <c r="A89" s="15" t="s">
        <v>382</v>
      </c>
      <c r="B89" s="142">
        <v>30</v>
      </c>
      <c r="D89" s="4"/>
    </row>
    <row r="90" spans="1:4" x14ac:dyDescent="0.25">
      <c r="A90" s="15" t="s">
        <v>185</v>
      </c>
      <c r="B90" s="142">
        <v>5</v>
      </c>
      <c r="D90" s="4"/>
    </row>
    <row r="91" spans="1:4" x14ac:dyDescent="0.25">
      <c r="A91" s="15" t="s">
        <v>186</v>
      </c>
      <c r="B91" s="142">
        <v>50</v>
      </c>
    </row>
    <row r="92" spans="1:4" x14ac:dyDescent="0.25">
      <c r="A92" s="15" t="s">
        <v>187</v>
      </c>
      <c r="B92" s="142">
        <v>40</v>
      </c>
    </row>
    <row r="93" spans="1:4" x14ac:dyDescent="0.25">
      <c r="A93" s="15" t="s">
        <v>393</v>
      </c>
      <c r="B93" s="142">
        <v>30</v>
      </c>
    </row>
    <row r="94" spans="1:4" x14ac:dyDescent="0.25">
      <c r="A94" s="15" t="s">
        <v>188</v>
      </c>
      <c r="B94" s="142">
        <v>40</v>
      </c>
    </row>
    <row r="95" spans="1:4" x14ac:dyDescent="0.25">
      <c r="A95" s="15" t="s">
        <v>189</v>
      </c>
      <c r="B95" s="142">
        <v>30</v>
      </c>
    </row>
    <row r="96" spans="1:4" x14ac:dyDescent="0.25">
      <c r="A96" s="15" t="s">
        <v>190</v>
      </c>
      <c r="B96" s="142">
        <v>20</v>
      </c>
    </row>
    <row r="97" spans="1:2" x14ac:dyDescent="0.25">
      <c r="A97" s="15" t="s">
        <v>191</v>
      </c>
      <c r="B97" s="142">
        <v>60</v>
      </c>
    </row>
    <row r="98" spans="1:2" x14ac:dyDescent="0.25">
      <c r="A98" s="15" t="s">
        <v>192</v>
      </c>
      <c r="B98" s="142">
        <v>35</v>
      </c>
    </row>
    <row r="99" spans="1:2" x14ac:dyDescent="0.25">
      <c r="A99" s="15" t="s">
        <v>367</v>
      </c>
      <c r="B99" s="142">
        <v>35</v>
      </c>
    </row>
    <row r="100" spans="1:2" x14ac:dyDescent="0.25">
      <c r="A100" s="15" t="s">
        <v>477</v>
      </c>
      <c r="B100" s="142">
        <v>30</v>
      </c>
    </row>
    <row r="101" spans="1:2" x14ac:dyDescent="0.25">
      <c r="A101" s="15" t="s">
        <v>193</v>
      </c>
      <c r="B101" s="142">
        <v>40</v>
      </c>
    </row>
    <row r="102" spans="1:2" x14ac:dyDescent="0.25">
      <c r="A102" s="15" t="s">
        <v>194</v>
      </c>
      <c r="B102" s="142">
        <v>30</v>
      </c>
    </row>
    <row r="103" spans="1:2" x14ac:dyDescent="0.25">
      <c r="A103" s="15" t="s">
        <v>195</v>
      </c>
      <c r="B103" s="142">
        <v>25</v>
      </c>
    </row>
    <row r="104" spans="1:2" x14ac:dyDescent="0.25">
      <c r="A104" s="15" t="s">
        <v>196</v>
      </c>
      <c r="B104" s="142">
        <v>20</v>
      </c>
    </row>
    <row r="105" spans="1:2" x14ac:dyDescent="0.25">
      <c r="A105" s="15" t="s">
        <v>197</v>
      </c>
      <c r="B105" s="142">
        <v>15</v>
      </c>
    </row>
    <row r="106" spans="1:2" x14ac:dyDescent="0.25">
      <c r="A106" s="15" t="s">
        <v>198</v>
      </c>
      <c r="B106" s="142">
        <v>10</v>
      </c>
    </row>
    <row r="107" spans="1:2" x14ac:dyDescent="0.25">
      <c r="A107" s="15" t="s">
        <v>378</v>
      </c>
      <c r="B107" s="142">
        <v>35</v>
      </c>
    </row>
    <row r="108" spans="1:2" x14ac:dyDescent="0.25">
      <c r="A108" s="15" t="s">
        <v>199</v>
      </c>
      <c r="B108" s="15">
        <v>30</v>
      </c>
    </row>
    <row r="109" spans="1:2" x14ac:dyDescent="0.25">
      <c r="A109" s="15" t="s">
        <v>200</v>
      </c>
      <c r="B109" s="15">
        <v>50</v>
      </c>
    </row>
    <row r="110" spans="1:2" x14ac:dyDescent="0.25">
      <c r="A110" s="15" t="s">
        <v>515</v>
      </c>
      <c r="B110" s="15">
        <v>60</v>
      </c>
    </row>
    <row r="111" spans="1:2" x14ac:dyDescent="0.25">
      <c r="A111" s="15" t="s">
        <v>201</v>
      </c>
      <c r="B111" s="142">
        <v>15</v>
      </c>
    </row>
    <row r="112" spans="1:2" x14ac:dyDescent="0.25">
      <c r="A112" s="15" t="s">
        <v>202</v>
      </c>
      <c r="B112" s="142">
        <v>25</v>
      </c>
    </row>
    <row r="113" spans="1:2" x14ac:dyDescent="0.25">
      <c r="A113" s="15" t="s">
        <v>203</v>
      </c>
      <c r="B113" s="15">
        <v>15</v>
      </c>
    </row>
    <row r="114" spans="1:2" x14ac:dyDescent="0.25">
      <c r="A114" s="15" t="s">
        <v>373</v>
      </c>
      <c r="B114" s="15">
        <v>16</v>
      </c>
    </row>
    <row r="115" spans="1:2" x14ac:dyDescent="0.25">
      <c r="A115" s="15" t="s">
        <v>374</v>
      </c>
      <c r="B115" s="15">
        <v>5</v>
      </c>
    </row>
    <row r="116" spans="1:2" x14ac:dyDescent="0.25">
      <c r="A116" s="15" t="s">
        <v>348</v>
      </c>
      <c r="B116" s="15">
        <v>20</v>
      </c>
    </row>
    <row r="117" spans="1:2" x14ac:dyDescent="0.25">
      <c r="A117" s="15" t="s">
        <v>204</v>
      </c>
      <c r="B117" s="142">
        <v>50</v>
      </c>
    </row>
    <row r="118" spans="1:2" x14ac:dyDescent="0.25">
      <c r="A118" s="15" t="s">
        <v>205</v>
      </c>
      <c r="B118" s="142">
        <v>40</v>
      </c>
    </row>
    <row r="119" spans="1:2" x14ac:dyDescent="0.25">
      <c r="A119" s="15" t="s">
        <v>206</v>
      </c>
      <c r="B119" s="15">
        <v>30</v>
      </c>
    </row>
    <row r="120" spans="1:2" x14ac:dyDescent="0.25">
      <c r="A120" s="15" t="s">
        <v>207</v>
      </c>
      <c r="B120" s="142">
        <v>50</v>
      </c>
    </row>
    <row r="121" spans="1:2" x14ac:dyDescent="0.25">
      <c r="A121" s="15" t="s">
        <v>208</v>
      </c>
      <c r="B121" s="142">
        <v>40</v>
      </c>
    </row>
    <row r="122" spans="1:2" x14ac:dyDescent="0.25">
      <c r="A122" s="15" t="s">
        <v>209</v>
      </c>
      <c r="B122" s="142">
        <v>20</v>
      </c>
    </row>
    <row r="123" spans="1:2" x14ac:dyDescent="0.25">
      <c r="A123" s="15" t="s">
        <v>210</v>
      </c>
      <c r="B123" s="142">
        <v>10</v>
      </c>
    </row>
    <row r="124" spans="1:2" x14ac:dyDescent="0.25">
      <c r="A124" s="15" t="s">
        <v>211</v>
      </c>
      <c r="B124" s="142">
        <v>15</v>
      </c>
    </row>
    <row r="125" spans="1:2" x14ac:dyDescent="0.25">
      <c r="A125" s="15" t="s">
        <v>212</v>
      </c>
      <c r="B125" s="142">
        <v>8</v>
      </c>
    </row>
    <row r="126" spans="1:2" x14ac:dyDescent="0.25">
      <c r="A126" s="15" t="s">
        <v>322</v>
      </c>
      <c r="B126" s="142">
        <v>30</v>
      </c>
    </row>
    <row r="127" spans="1:2" x14ac:dyDescent="0.25">
      <c r="A127" s="15" t="s">
        <v>213</v>
      </c>
      <c r="B127" s="142">
        <v>5</v>
      </c>
    </row>
    <row r="128" spans="1:2" x14ac:dyDescent="0.25">
      <c r="A128" s="15" t="s">
        <v>214</v>
      </c>
      <c r="B128" s="142">
        <v>25</v>
      </c>
    </row>
    <row r="129" spans="1:2" x14ac:dyDescent="0.25">
      <c r="A129" s="15" t="s">
        <v>215</v>
      </c>
      <c r="B129" s="142">
        <v>25</v>
      </c>
    </row>
    <row r="130" spans="1:2" x14ac:dyDescent="0.25">
      <c r="A130" s="15" t="s">
        <v>216</v>
      </c>
      <c r="B130" s="142">
        <v>25</v>
      </c>
    </row>
    <row r="131" spans="1:2" x14ac:dyDescent="0.25">
      <c r="A131" s="15" t="s">
        <v>217</v>
      </c>
      <c r="B131" s="142">
        <v>20</v>
      </c>
    </row>
    <row r="132" spans="1:2" x14ac:dyDescent="0.25">
      <c r="A132" s="15" t="s">
        <v>218</v>
      </c>
      <c r="B132" s="142">
        <v>20</v>
      </c>
    </row>
    <row r="133" spans="1:2" x14ac:dyDescent="0.25">
      <c r="A133" s="15" t="s">
        <v>219</v>
      </c>
      <c r="B133" s="142">
        <v>25</v>
      </c>
    </row>
    <row r="134" spans="1:2" x14ac:dyDescent="0.25">
      <c r="A134" s="15" t="s">
        <v>334</v>
      </c>
      <c r="B134" s="142">
        <v>60</v>
      </c>
    </row>
    <row r="135" spans="1:2" x14ac:dyDescent="0.25">
      <c r="A135" s="15" t="s">
        <v>335</v>
      </c>
      <c r="B135" s="142">
        <v>50</v>
      </c>
    </row>
    <row r="136" spans="1:2" x14ac:dyDescent="0.25">
      <c r="A136" s="15" t="s">
        <v>220</v>
      </c>
      <c r="B136" s="142">
        <v>60</v>
      </c>
    </row>
    <row r="137" spans="1:2" x14ac:dyDescent="0.25">
      <c r="A137" s="15" t="s">
        <v>221</v>
      </c>
      <c r="B137" s="142">
        <v>50</v>
      </c>
    </row>
    <row r="138" spans="1:2" x14ac:dyDescent="0.25">
      <c r="A138" s="15" t="s">
        <v>222</v>
      </c>
      <c r="B138" s="142">
        <v>40</v>
      </c>
    </row>
    <row r="139" spans="1:2" x14ac:dyDescent="0.25">
      <c r="A139" s="15" t="s">
        <v>500</v>
      </c>
      <c r="B139" s="142">
        <v>15</v>
      </c>
    </row>
    <row r="140" spans="1:2" x14ac:dyDescent="0.25">
      <c r="A140" s="15" t="s">
        <v>501</v>
      </c>
      <c r="B140" s="142">
        <v>20</v>
      </c>
    </row>
    <row r="141" spans="1:2" x14ac:dyDescent="0.25">
      <c r="A141" s="15" t="s">
        <v>502</v>
      </c>
      <c r="B141" s="142">
        <v>25</v>
      </c>
    </row>
    <row r="142" spans="1:2" x14ac:dyDescent="0.25">
      <c r="A142" s="15" t="s">
        <v>223</v>
      </c>
      <c r="B142" s="142">
        <v>20</v>
      </c>
    </row>
    <row r="143" spans="1:2" x14ac:dyDescent="0.25">
      <c r="A143" s="15" t="s">
        <v>224</v>
      </c>
      <c r="B143" s="142">
        <v>15</v>
      </c>
    </row>
    <row r="144" spans="1:2" x14ac:dyDescent="0.25">
      <c r="A144" s="15" t="s">
        <v>225</v>
      </c>
      <c r="B144" s="142">
        <v>40</v>
      </c>
    </row>
    <row r="145" spans="1:2" x14ac:dyDescent="0.25">
      <c r="A145" s="15" t="s">
        <v>226</v>
      </c>
      <c r="B145" s="142">
        <v>30</v>
      </c>
    </row>
  </sheetData>
  <sortState ref="G5:G15">
    <sortCondition ref="G5"/>
  </sortState>
  <dataValidations count="6">
    <dataValidation type="list" allowBlank="1" showInputMessage="1" showErrorMessage="1" sqref="G13:G14">
      <formula1>DEPOTS</formula1>
    </dataValidation>
    <dataValidation type="list" allowBlank="1" showInputMessage="1" showErrorMessage="1" sqref="G29:G31 G15:G26 G5:G12">
      <formula1>$G$5:$G$26</formula1>
    </dataValidation>
    <dataValidation type="list" allowBlank="1" showInputMessage="1" showErrorMessage="1" sqref="E4 D3">
      <formula1>BOIS</formula1>
    </dataValidation>
    <dataValidation type="list" allowBlank="1" showInputMessage="1" showErrorMessage="1" sqref="G3">
      <formula1>$G$5:$G$41</formula1>
    </dataValidation>
    <dataValidation type="list" allowBlank="1" showInputMessage="1" showErrorMessage="1" sqref="E115">
      <formula1>$A$5:$A$145</formula1>
    </dataValidation>
    <dataValidation type="list" allowBlank="1" showInputMessage="1" showErrorMessage="1" sqref="A3:A4">
      <formula1>$A$5:$A$208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1:I48"/>
  <sheetViews>
    <sheetView workbookViewId="0">
      <pane ySplit="2" topLeftCell="A3" activePane="bottomLeft" state="frozen"/>
      <selection pane="bottomLeft" activeCell="E27" sqref="E27"/>
    </sheetView>
  </sheetViews>
  <sheetFormatPr baseColWidth="10" defaultRowHeight="15" x14ac:dyDescent="0.25"/>
  <cols>
    <col min="1" max="1" width="23.7109375" style="139" bestFit="1" customWidth="1"/>
    <col min="2" max="2" width="14.140625" style="139" bestFit="1" customWidth="1"/>
    <col min="3" max="3" width="13" style="139" bestFit="1" customWidth="1"/>
    <col min="4" max="4" width="15.28515625" style="3" bestFit="1" customWidth="1"/>
    <col min="5" max="6" width="18" bestFit="1" customWidth="1"/>
    <col min="7" max="7" width="15.42578125" bestFit="1" customWidth="1"/>
  </cols>
  <sheetData>
    <row r="1" spans="1:7" ht="15.75" thickBot="1" x14ac:dyDescent="0.3">
      <c r="A1" s="323"/>
      <c r="B1" s="324" t="s">
        <v>416</v>
      </c>
      <c r="C1" s="324"/>
      <c r="D1" s="325"/>
      <c r="E1" s="4"/>
      <c r="F1" s="311"/>
      <c r="G1" s="311" t="s">
        <v>417</v>
      </c>
    </row>
    <row r="2" spans="1:7" ht="15.75" thickBot="1" x14ac:dyDescent="0.3">
      <c r="A2" s="326" t="s">
        <v>415</v>
      </c>
      <c r="B2" s="327" t="s">
        <v>340</v>
      </c>
      <c r="C2" s="327" t="s">
        <v>410</v>
      </c>
      <c r="D2" s="328" t="s">
        <v>411</v>
      </c>
      <c r="E2" s="320"/>
      <c r="F2" s="330"/>
      <c r="G2" s="331"/>
    </row>
    <row r="3" spans="1:7" x14ac:dyDescent="0.25">
      <c r="A3" s="313" t="s">
        <v>418</v>
      </c>
      <c r="B3" s="304" t="s">
        <v>418</v>
      </c>
      <c r="C3" s="314" t="s">
        <v>419</v>
      </c>
      <c r="D3" s="305" t="s">
        <v>433</v>
      </c>
      <c r="E3" s="321"/>
      <c r="F3" s="318" t="s">
        <v>3</v>
      </c>
      <c r="G3" s="319"/>
    </row>
    <row r="4" spans="1:7" x14ac:dyDescent="0.25">
      <c r="A4" s="310" t="s">
        <v>12</v>
      </c>
      <c r="B4" s="5" t="s">
        <v>314</v>
      </c>
      <c r="C4" s="5" t="s">
        <v>314</v>
      </c>
      <c r="D4" s="307"/>
      <c r="E4" s="321"/>
      <c r="F4" s="306" t="s">
        <v>6</v>
      </c>
      <c r="G4" s="302" t="s">
        <v>412</v>
      </c>
    </row>
    <row r="5" spans="1:7" x14ac:dyDescent="0.25">
      <c r="A5" s="310" t="s">
        <v>420</v>
      </c>
      <c r="B5" s="5" t="s">
        <v>421</v>
      </c>
      <c r="C5" s="5" t="s">
        <v>422</v>
      </c>
      <c r="D5" s="307" t="s">
        <v>341</v>
      </c>
      <c r="E5" s="312"/>
      <c r="F5" s="306" t="s">
        <v>9</v>
      </c>
      <c r="G5" s="302"/>
    </row>
    <row r="6" spans="1:7" x14ac:dyDescent="0.25">
      <c r="A6" s="310" t="s">
        <v>423</v>
      </c>
      <c r="B6" s="5" t="s">
        <v>342</v>
      </c>
      <c r="C6" s="5" t="s">
        <v>424</v>
      </c>
      <c r="D6" s="307" t="s">
        <v>343</v>
      </c>
      <c r="E6" s="321"/>
      <c r="F6" s="306" t="s">
        <v>15</v>
      </c>
      <c r="G6" s="302"/>
    </row>
    <row r="7" spans="1:7" x14ac:dyDescent="0.25">
      <c r="A7" s="310" t="s">
        <v>42</v>
      </c>
      <c r="B7" s="5" t="s">
        <v>437</v>
      </c>
      <c r="C7" s="5" t="s">
        <v>314</v>
      </c>
      <c r="D7" s="329" t="s">
        <v>438</v>
      </c>
      <c r="E7" s="321"/>
      <c r="F7" s="306" t="s">
        <v>18</v>
      </c>
      <c r="G7" s="302"/>
    </row>
    <row r="8" spans="1:7" x14ac:dyDescent="0.25">
      <c r="A8" s="310" t="s">
        <v>425</v>
      </c>
      <c r="B8" s="5" t="s">
        <v>426</v>
      </c>
      <c r="C8" s="5" t="s">
        <v>427</v>
      </c>
      <c r="D8" s="329"/>
      <c r="E8" s="321"/>
      <c r="F8" s="306" t="s">
        <v>21</v>
      </c>
      <c r="G8" s="302" t="s">
        <v>413</v>
      </c>
    </row>
    <row r="9" spans="1:7" x14ac:dyDescent="0.25">
      <c r="A9" s="310" t="s">
        <v>428</v>
      </c>
      <c r="B9" s="5" t="s">
        <v>429</v>
      </c>
      <c r="C9" s="5" t="s">
        <v>430</v>
      </c>
      <c r="D9" s="307" t="s">
        <v>439</v>
      </c>
      <c r="E9" s="321"/>
      <c r="F9" s="306" t="s">
        <v>27</v>
      </c>
      <c r="G9" s="302" t="s">
        <v>414</v>
      </c>
    </row>
    <row r="10" spans="1:7" x14ac:dyDescent="0.25">
      <c r="A10" s="310" t="s">
        <v>54</v>
      </c>
      <c r="B10" s="5" t="s">
        <v>314</v>
      </c>
      <c r="C10" s="5" t="s">
        <v>314</v>
      </c>
      <c r="D10" s="307"/>
      <c r="E10" s="321"/>
      <c r="F10" s="306" t="s">
        <v>431</v>
      </c>
      <c r="G10" s="302"/>
    </row>
    <row r="11" spans="1:7" x14ac:dyDescent="0.25">
      <c r="A11" s="310" t="s">
        <v>440</v>
      </c>
      <c r="B11" s="5" t="s">
        <v>441</v>
      </c>
      <c r="C11" s="5"/>
      <c r="D11" s="307" t="s">
        <v>442</v>
      </c>
      <c r="E11" s="321"/>
      <c r="F11" s="306" t="s">
        <v>432</v>
      </c>
      <c r="G11" s="302"/>
    </row>
    <row r="12" spans="1:7" x14ac:dyDescent="0.25">
      <c r="A12" s="315" t="s">
        <v>66</v>
      </c>
      <c r="B12" s="5" t="s">
        <v>436</v>
      </c>
      <c r="C12" s="5" t="s">
        <v>314</v>
      </c>
      <c r="D12" s="307" t="s">
        <v>435</v>
      </c>
      <c r="E12" s="322"/>
      <c r="F12" s="306" t="s">
        <v>36</v>
      </c>
      <c r="G12" s="302" t="s">
        <v>434</v>
      </c>
    </row>
    <row r="13" spans="1:7" x14ac:dyDescent="0.25">
      <c r="A13" s="315"/>
      <c r="C13" s="5"/>
      <c r="D13" s="307"/>
      <c r="E13" s="4"/>
      <c r="F13" s="306"/>
      <c r="G13" s="302"/>
    </row>
    <row r="14" spans="1:7" x14ac:dyDescent="0.25">
      <c r="A14" s="315"/>
      <c r="B14" s="5"/>
      <c r="C14" s="5"/>
      <c r="D14" s="307"/>
      <c r="E14" s="322"/>
      <c r="F14" s="306"/>
      <c r="G14" s="302"/>
    </row>
    <row r="15" spans="1:7" x14ac:dyDescent="0.25">
      <c r="A15" s="315"/>
      <c r="B15" s="5"/>
      <c r="C15" s="5"/>
      <c r="D15" s="307"/>
      <c r="E15" s="322"/>
      <c r="F15" s="306"/>
      <c r="G15" s="302"/>
    </row>
    <row r="16" spans="1:7" x14ac:dyDescent="0.25">
      <c r="A16" s="315"/>
      <c r="B16" s="5"/>
      <c r="C16" s="5"/>
      <c r="D16" s="307"/>
      <c r="E16" s="322"/>
      <c r="F16" s="306"/>
      <c r="G16" s="302"/>
    </row>
    <row r="17" spans="1:7" x14ac:dyDescent="0.25">
      <c r="A17" s="315"/>
      <c r="B17" s="5"/>
      <c r="C17" s="5"/>
      <c r="D17" s="307"/>
      <c r="E17" s="312"/>
      <c r="F17" s="306"/>
      <c r="G17" s="302"/>
    </row>
    <row r="18" spans="1:7" x14ac:dyDescent="0.25">
      <c r="A18" s="315"/>
      <c r="B18" s="5"/>
      <c r="C18" s="5"/>
      <c r="D18" s="307"/>
      <c r="E18" s="4"/>
      <c r="F18" s="306"/>
      <c r="G18" s="302"/>
    </row>
    <row r="19" spans="1:7" x14ac:dyDescent="0.25">
      <c r="A19" s="315"/>
      <c r="B19" s="5"/>
      <c r="C19" s="5"/>
      <c r="D19" s="307"/>
      <c r="E19" s="312"/>
      <c r="F19" s="315"/>
      <c r="G19" s="302"/>
    </row>
    <row r="20" spans="1:7" x14ac:dyDescent="0.25">
      <c r="A20" s="315"/>
      <c r="B20" s="5"/>
      <c r="C20" s="5"/>
      <c r="D20" s="307"/>
      <c r="E20" s="312"/>
      <c r="F20" s="306"/>
      <c r="G20" s="302"/>
    </row>
    <row r="21" spans="1:7" x14ac:dyDescent="0.25">
      <c r="A21" s="315"/>
      <c r="B21" s="5"/>
      <c r="C21" s="5"/>
      <c r="D21" s="307"/>
      <c r="E21" s="4"/>
      <c r="F21" s="315"/>
      <c r="G21" s="302"/>
    </row>
    <row r="22" spans="1:7" x14ac:dyDescent="0.25">
      <c r="A22" s="315"/>
      <c r="B22" s="5"/>
      <c r="C22" s="5"/>
      <c r="D22" s="307"/>
      <c r="E22" s="4"/>
      <c r="F22" s="315"/>
      <c r="G22" s="302"/>
    </row>
    <row r="23" spans="1:7" x14ac:dyDescent="0.25">
      <c r="A23" s="315"/>
      <c r="B23" s="5"/>
      <c r="C23" s="5"/>
      <c r="D23" s="307"/>
      <c r="E23" s="4"/>
      <c r="F23" s="306"/>
      <c r="G23" s="302"/>
    </row>
    <row r="24" spans="1:7" x14ac:dyDescent="0.25">
      <c r="A24" s="315"/>
      <c r="B24" s="5"/>
      <c r="C24" s="5"/>
      <c r="D24" s="307"/>
      <c r="E24" s="4"/>
      <c r="F24" s="306"/>
      <c r="G24" s="302"/>
    </row>
    <row r="25" spans="1:7" x14ac:dyDescent="0.25">
      <c r="A25" s="316"/>
      <c r="B25" s="5"/>
      <c r="C25" s="5"/>
      <c r="D25" s="307"/>
      <c r="E25" s="4"/>
      <c r="F25" s="306"/>
      <c r="G25" s="302"/>
    </row>
    <row r="26" spans="1:7" x14ac:dyDescent="0.25">
      <c r="A26" s="315"/>
      <c r="B26" s="5"/>
      <c r="C26" s="5"/>
      <c r="D26" s="307"/>
      <c r="E26" s="4"/>
      <c r="F26" s="306"/>
      <c r="G26" s="302"/>
    </row>
    <row r="27" spans="1:7" x14ac:dyDescent="0.25">
      <c r="A27" s="315"/>
      <c r="B27" s="5"/>
      <c r="C27" s="5"/>
      <c r="D27" s="307"/>
      <c r="E27" s="4"/>
      <c r="F27" s="306"/>
      <c r="G27" s="302"/>
    </row>
    <row r="28" spans="1:7" x14ac:dyDescent="0.25">
      <c r="A28" s="315"/>
      <c r="B28" s="5"/>
      <c r="C28" s="5"/>
      <c r="D28" s="307"/>
      <c r="E28" s="4"/>
      <c r="F28" s="306"/>
      <c r="G28" s="302"/>
    </row>
    <row r="29" spans="1:7" x14ac:dyDescent="0.25">
      <c r="A29" s="315"/>
      <c r="B29" s="5"/>
      <c r="C29" s="5"/>
      <c r="D29" s="307"/>
      <c r="E29" s="4"/>
      <c r="F29" s="306"/>
      <c r="G29" s="302"/>
    </row>
    <row r="30" spans="1:7" x14ac:dyDescent="0.25">
      <c r="A30" s="315"/>
      <c r="B30" s="5"/>
      <c r="C30" s="5"/>
      <c r="D30" s="307"/>
      <c r="E30" s="4"/>
      <c r="F30" s="306"/>
      <c r="G30" s="302"/>
    </row>
    <row r="31" spans="1:7" x14ac:dyDescent="0.25">
      <c r="A31" s="315"/>
      <c r="B31" s="5"/>
      <c r="C31" s="5"/>
      <c r="D31" s="307"/>
      <c r="E31" s="4"/>
      <c r="F31" s="306"/>
      <c r="G31" s="302"/>
    </row>
    <row r="32" spans="1:7" x14ac:dyDescent="0.25">
      <c r="A32" s="315"/>
      <c r="B32" s="5"/>
      <c r="C32" s="5"/>
      <c r="D32" s="307"/>
      <c r="E32" s="4"/>
      <c r="F32" s="306"/>
      <c r="G32" s="302"/>
    </row>
    <row r="33" spans="1:9" x14ac:dyDescent="0.25">
      <c r="A33" s="306"/>
      <c r="B33" s="5"/>
      <c r="C33" s="5"/>
      <c r="D33" s="307"/>
      <c r="E33" s="4"/>
      <c r="F33" s="306"/>
      <c r="G33" s="302"/>
    </row>
    <row r="34" spans="1:9" ht="15.75" thickBot="1" x14ac:dyDescent="0.3">
      <c r="A34" s="315"/>
      <c r="B34" s="5"/>
      <c r="C34" s="5"/>
      <c r="D34" s="307"/>
      <c r="E34" s="4"/>
      <c r="F34" s="309"/>
      <c r="G34" s="303"/>
    </row>
    <row r="35" spans="1:9" ht="15.75" thickBot="1" x14ac:dyDescent="0.3">
      <c r="A35" s="317"/>
      <c r="B35" s="308"/>
      <c r="C35" s="308"/>
      <c r="D35" s="303"/>
      <c r="E35" s="4"/>
    </row>
    <row r="36" spans="1:9" x14ac:dyDescent="0.25">
      <c r="D36"/>
      <c r="E36" s="312"/>
    </row>
    <row r="37" spans="1:9" x14ac:dyDescent="0.25">
      <c r="D37"/>
      <c r="E37" s="4"/>
    </row>
    <row r="38" spans="1:9" x14ac:dyDescent="0.25">
      <c r="D38"/>
      <c r="E38" s="4"/>
    </row>
    <row r="39" spans="1:9" x14ac:dyDescent="0.25">
      <c r="D39"/>
      <c r="E39" s="4"/>
    </row>
    <row r="40" spans="1:9" x14ac:dyDescent="0.25">
      <c r="D40"/>
      <c r="E40" s="4"/>
      <c r="H40" t="str">
        <f>LOWER(B36)</f>
        <v/>
      </c>
      <c r="I40" t="str">
        <f>LOWER(C36)</f>
        <v/>
      </c>
    </row>
    <row r="41" spans="1:9" x14ac:dyDescent="0.25">
      <c r="D41"/>
      <c r="E41" s="4"/>
    </row>
    <row r="42" spans="1:9" x14ac:dyDescent="0.25">
      <c r="D42"/>
      <c r="E42" s="4"/>
    </row>
    <row r="43" spans="1:9" x14ac:dyDescent="0.25">
      <c r="D43"/>
      <c r="E43" s="4"/>
    </row>
    <row r="44" spans="1:9" x14ac:dyDescent="0.25">
      <c r="D44"/>
      <c r="E44" s="4"/>
    </row>
    <row r="45" spans="1:9" x14ac:dyDescent="0.25">
      <c r="D45"/>
      <c r="E45" s="4"/>
    </row>
    <row r="46" spans="1:9" x14ac:dyDescent="0.25">
      <c r="E46" s="4"/>
    </row>
    <row r="47" spans="1:9" x14ac:dyDescent="0.25">
      <c r="E47" s="4"/>
    </row>
    <row r="48" spans="1:9" x14ac:dyDescent="0.25">
      <c r="E48" s="4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443"/>
  <sheetViews>
    <sheetView tabSelected="1" zoomScale="132" zoomScaleNormal="80" zoomScaleSheetLayoutView="112" workbookViewId="0">
      <pane ySplit="12" topLeftCell="A13" activePane="bottomLeft" state="frozen"/>
      <selection pane="bottomLeft" activeCell="A5" sqref="A5"/>
    </sheetView>
  </sheetViews>
  <sheetFormatPr baseColWidth="10" defaultColWidth="10.85546875" defaultRowHeight="12.75" customHeight="1" x14ac:dyDescent="0.25"/>
  <cols>
    <col min="1" max="1" width="13.28515625" style="144" bestFit="1" customWidth="1"/>
    <col min="2" max="2" width="19.140625" style="72" bestFit="1" customWidth="1"/>
    <col min="3" max="3" width="5" style="73" customWidth="1"/>
    <col min="4" max="4" width="11.42578125" style="4" customWidth="1"/>
    <col min="5" max="5" width="16.85546875" style="91" bestFit="1" customWidth="1"/>
    <col min="6" max="6" width="10.85546875" style="20"/>
    <col min="7" max="7" width="7.85546875" style="21" customWidth="1"/>
    <col min="8" max="8" width="7.85546875" style="22" customWidth="1"/>
    <col min="9" max="9" width="9" style="23" customWidth="1"/>
    <col min="10" max="10" width="8" style="24" customWidth="1"/>
    <col min="11" max="11" width="11.42578125" style="25" customWidth="1"/>
    <col min="12" max="12" width="12.85546875" style="24" bestFit="1" customWidth="1"/>
    <col min="13" max="13" width="17.42578125" style="161" bestFit="1" customWidth="1"/>
    <col min="14" max="14" width="13.7109375" style="24" bestFit="1" customWidth="1"/>
    <col min="15" max="16384" width="10.85546875" style="4"/>
  </cols>
  <sheetData>
    <row r="1" spans="1:14" ht="21.75" thickBot="1" x14ac:dyDescent="0.4">
      <c r="A1" s="221"/>
      <c r="B1" s="178"/>
      <c r="C1" s="171"/>
      <c r="D1" s="24"/>
      <c r="E1" s="198"/>
      <c r="F1" s="173"/>
      <c r="G1" s="37"/>
      <c r="I1" s="174"/>
      <c r="K1" s="32"/>
      <c r="M1" s="156"/>
      <c r="N1" s="36"/>
    </row>
    <row r="2" spans="1:14" ht="24" thickBot="1" x14ac:dyDescent="0.4">
      <c r="A2" s="221"/>
      <c r="B2" s="170"/>
      <c r="C2" s="247"/>
      <c r="D2" s="248"/>
      <c r="E2" s="245" t="s">
        <v>304</v>
      </c>
      <c r="F2" s="246"/>
      <c r="G2" s="249"/>
      <c r="H2" s="222"/>
      <c r="I2" s="174"/>
      <c r="K2" s="173"/>
      <c r="L2" s="22"/>
      <c r="M2" s="24"/>
      <c r="N2" s="38"/>
    </row>
    <row r="3" spans="1:14" ht="15" customHeight="1" x14ac:dyDescent="0.25">
      <c r="A3" s="221"/>
      <c r="B3" s="170"/>
      <c r="C3" s="171"/>
      <c r="D3" s="24"/>
      <c r="E3" s="199"/>
      <c r="F3" s="173"/>
      <c r="G3" s="24"/>
      <c r="H3" s="214"/>
      <c r="I3" s="174"/>
      <c r="J3" s="41"/>
      <c r="K3" s="43"/>
      <c r="L3" s="43"/>
      <c r="M3" s="24"/>
      <c r="N3" s="41"/>
    </row>
    <row r="4" spans="1:14" ht="15" customHeight="1" x14ac:dyDescent="0.25">
      <c r="A4" s="221"/>
      <c r="B4" s="170"/>
      <c r="C4" s="171"/>
      <c r="D4" s="24"/>
      <c r="E4" s="199"/>
      <c r="F4" s="173"/>
      <c r="G4" s="24"/>
      <c r="H4" s="214"/>
      <c r="I4" s="174"/>
      <c r="J4" s="41"/>
      <c r="K4" s="43"/>
      <c r="L4" s="43"/>
      <c r="M4" s="24"/>
      <c r="N4" s="41"/>
    </row>
    <row r="5" spans="1:14" ht="15" customHeight="1" x14ac:dyDescent="0.25">
      <c r="A5" s="221"/>
      <c r="B5" s="170"/>
      <c r="C5" s="171"/>
      <c r="D5" s="24"/>
      <c r="E5" s="199"/>
      <c r="F5" s="173"/>
      <c r="G5" s="24"/>
      <c r="H5" s="214"/>
      <c r="I5" s="174"/>
      <c r="J5" s="41"/>
      <c r="K5" s="43"/>
      <c r="L5" s="43"/>
      <c r="M5" s="24"/>
      <c r="N5" s="41"/>
    </row>
    <row r="6" spans="1:14" ht="15" customHeight="1" x14ac:dyDescent="0.25">
      <c r="A6" s="221"/>
      <c r="B6" s="170"/>
      <c r="C6" s="171"/>
      <c r="D6" s="24"/>
      <c r="E6" s="199"/>
      <c r="F6" s="173"/>
      <c r="G6" s="24"/>
      <c r="H6" s="214"/>
      <c r="I6" s="174"/>
      <c r="J6" s="41"/>
      <c r="K6" s="43"/>
      <c r="L6" s="43"/>
      <c r="M6" s="24"/>
      <c r="N6" s="41"/>
    </row>
    <row r="7" spans="1:14" ht="15" customHeight="1" x14ac:dyDescent="0.25">
      <c r="A7" s="221"/>
      <c r="B7" s="170"/>
      <c r="C7" s="171"/>
      <c r="D7" s="24"/>
      <c r="E7" s="199"/>
      <c r="F7" s="173"/>
      <c r="G7" s="24"/>
      <c r="H7" s="214"/>
      <c r="I7" s="174"/>
      <c r="J7" s="41"/>
      <c r="K7" s="43"/>
      <c r="L7" s="43"/>
      <c r="M7" s="24"/>
      <c r="N7" s="41"/>
    </row>
    <row r="8" spans="1:14" ht="15" customHeight="1" thickBot="1" x14ac:dyDescent="0.3">
      <c r="A8" s="221"/>
      <c r="B8" s="170"/>
      <c r="C8" s="171"/>
      <c r="D8" s="24"/>
      <c r="E8" s="199"/>
      <c r="F8" s="173"/>
      <c r="G8" s="24"/>
      <c r="H8" s="214"/>
      <c r="I8" s="174"/>
      <c r="J8" s="41"/>
      <c r="K8" s="43"/>
      <c r="L8" s="43"/>
      <c r="M8" s="24"/>
      <c r="N8" s="41"/>
    </row>
    <row r="9" spans="1:14" ht="16.5" thickBot="1" x14ac:dyDescent="0.3">
      <c r="A9" s="221"/>
      <c r="B9" s="170"/>
      <c r="C9" s="171"/>
      <c r="D9" s="24"/>
      <c r="E9" s="199"/>
      <c r="F9" s="338" t="s">
        <v>300</v>
      </c>
      <c r="G9" s="339"/>
      <c r="H9" s="340"/>
      <c r="I9" s="174"/>
      <c r="J9" s="41"/>
      <c r="K9" s="180"/>
      <c r="L9" s="219" t="s">
        <v>302</v>
      </c>
      <c r="M9" s="220" t="s">
        <v>303</v>
      </c>
      <c r="N9" s="41"/>
    </row>
    <row r="10" spans="1:14" ht="16.5" thickBot="1" x14ac:dyDescent="0.3">
      <c r="A10" s="221"/>
      <c r="B10" s="170"/>
      <c r="C10" s="171"/>
      <c r="D10" s="24"/>
      <c r="E10" s="202"/>
      <c r="F10" s="182"/>
      <c r="G10" s="218">
        <f>SUBTOTAL(9,G13:G1004)</f>
        <v>15</v>
      </c>
      <c r="H10" s="46"/>
      <c r="I10" s="174"/>
      <c r="J10" s="48"/>
      <c r="K10" s="32"/>
      <c r="L10" s="217">
        <f>SUBTOTAL(9,L13:L1004)</f>
        <v>0</v>
      </c>
      <c r="M10" s="216">
        <f>SUBTOTAL(9,M13:M1004)</f>
        <v>0</v>
      </c>
    </row>
    <row r="11" spans="1:14" ht="15.75" x14ac:dyDescent="0.25">
      <c r="A11" s="221"/>
      <c r="B11" s="170"/>
      <c r="C11" s="171"/>
      <c r="D11" s="24"/>
      <c r="E11" s="202"/>
      <c r="F11" s="182"/>
      <c r="G11" s="46"/>
      <c r="H11" s="46"/>
      <c r="I11" s="174"/>
      <c r="J11" s="48"/>
      <c r="L11" s="24">
        <v>1.5</v>
      </c>
      <c r="M11" s="49"/>
    </row>
    <row r="12" spans="1:14" s="58" customFormat="1" ht="12.75" customHeight="1" x14ac:dyDescent="0.25">
      <c r="A12" s="145" t="s">
        <v>231</v>
      </c>
      <c r="B12" s="51" t="s">
        <v>0</v>
      </c>
      <c r="C12" s="51" t="s">
        <v>232</v>
      </c>
      <c r="D12" s="52" t="s">
        <v>233</v>
      </c>
      <c r="E12" s="92" t="s">
        <v>234</v>
      </c>
      <c r="F12" s="53" t="s">
        <v>235</v>
      </c>
      <c r="G12" s="53" t="s">
        <v>236</v>
      </c>
      <c r="H12" s="54" t="s">
        <v>237</v>
      </c>
      <c r="I12" s="260" t="s">
        <v>238</v>
      </c>
      <c r="J12" s="55" t="s">
        <v>239</v>
      </c>
      <c r="K12" s="56" t="s">
        <v>240</v>
      </c>
      <c r="L12" s="257" t="s">
        <v>313</v>
      </c>
      <c r="M12" s="57" t="s">
        <v>242</v>
      </c>
      <c r="N12" s="57" t="s">
        <v>243</v>
      </c>
    </row>
    <row r="13" spans="1:14" ht="12.75" customHeight="1" x14ac:dyDescent="0.25">
      <c r="A13" s="146"/>
      <c r="B13" s="362" t="s">
        <v>52</v>
      </c>
      <c r="C13" s="64" t="s">
        <v>174</v>
      </c>
      <c r="D13" s="82" t="str">
        <f>IF(C13="","",VLOOKUP(C13,tableaux!$D$5:E$73,2,FALSE))</f>
        <v>wengué</v>
      </c>
      <c r="E13" s="65"/>
      <c r="F13" s="66">
        <v>1</v>
      </c>
      <c r="G13" s="89">
        <v>1</v>
      </c>
      <c r="H13" s="67">
        <f>IF(B13="","",VLOOKUP(B13,tableaux!$A$4:$B$543,2,FALSE))</f>
        <v>20</v>
      </c>
      <c r="I13" s="262"/>
      <c r="J13" s="74" t="str">
        <f t="shared" ref="J13:J14" si="0">IF(AND(K13="",H13&lt;&gt;"",G13&lt;&gt;""),"dispo","")</f>
        <v>dispo</v>
      </c>
      <c r="K13" s="75"/>
      <c r="L13" s="76" t="str">
        <f t="shared" ref="L13:L14" si="1">IF(AND(G13="",K13="gie"),H13/$L$11,"")</f>
        <v/>
      </c>
      <c r="M13" s="104" t="str">
        <f t="shared" ref="M13:M14" si="2">IF(AND(G13="",K13&lt;&gt;"gie"),H13,"")</f>
        <v/>
      </c>
      <c r="N13" s="77" t="str">
        <f t="shared" ref="N13:N14" si="3">IF(AND(B13&lt;&gt;"",G13=""),"à renouveler","")</f>
        <v/>
      </c>
    </row>
    <row r="14" spans="1:14" ht="12.75" customHeight="1" x14ac:dyDescent="0.25">
      <c r="A14" s="146"/>
      <c r="B14" s="363" t="s">
        <v>43</v>
      </c>
      <c r="C14" s="64" t="s">
        <v>149</v>
      </c>
      <c r="D14" s="82" t="str">
        <f>IF(C14="","",VLOOKUP(C14,tableaux!$D$5:E$73,2,FALSE))</f>
        <v>putu jumu</v>
      </c>
      <c r="E14" s="65" t="s">
        <v>244</v>
      </c>
      <c r="F14" s="66">
        <v>2</v>
      </c>
      <c r="G14" s="89">
        <v>1</v>
      </c>
      <c r="H14" s="67">
        <f>IF(B14="","",VLOOKUP(B14,tableaux!$A$4:$B$543,2,FALSE))</f>
        <v>40</v>
      </c>
      <c r="I14" s="262"/>
      <c r="J14" s="74" t="str">
        <f t="shared" si="0"/>
        <v>dispo</v>
      </c>
      <c r="K14" s="75"/>
      <c r="L14" s="76" t="str">
        <f t="shared" si="1"/>
        <v/>
      </c>
      <c r="M14" s="104" t="str">
        <f t="shared" si="2"/>
        <v/>
      </c>
      <c r="N14" s="77" t="str">
        <f t="shared" si="3"/>
        <v/>
      </c>
    </row>
    <row r="15" spans="1:14" ht="15" customHeight="1" x14ac:dyDescent="0.25">
      <c r="A15" s="290"/>
      <c r="B15" s="363" t="s">
        <v>52</v>
      </c>
      <c r="C15" s="87" t="s">
        <v>149</v>
      </c>
      <c r="D15" s="82" t="str">
        <f>IF(C15="","",VLOOKUP(C15,tableaux!$D$5:E$73,2,FALSE))</f>
        <v>putu jumu</v>
      </c>
      <c r="E15" s="93" t="s">
        <v>511</v>
      </c>
      <c r="F15" s="66">
        <v>16192</v>
      </c>
      <c r="G15" s="215"/>
      <c r="H15" s="67">
        <f>IF(B15="","",VLOOKUP(B15,tableaux!$A$4:$B$543,2,FALSE))</f>
        <v>20</v>
      </c>
      <c r="I15" s="68">
        <v>43695</v>
      </c>
      <c r="J15" s="74" t="str">
        <f t="shared" ref="J15:J23" si="4">IF(AND(K15="",H15&lt;&gt;"",G15&lt;&gt;""),"dispo","")</f>
        <v/>
      </c>
      <c r="K15" s="75" t="s">
        <v>253</v>
      </c>
      <c r="L15" s="76" t="str">
        <f t="shared" ref="L15:L23" si="5">IF(AND(G15="",K15="gie"),H15/$L$11,"")</f>
        <v/>
      </c>
      <c r="M15" s="160" t="s">
        <v>363</v>
      </c>
      <c r="N15" s="77" t="str">
        <f t="shared" ref="N15:N20" si="6">IF(AND(B15&lt;&gt;"",G15=""),"à renouveler","")</f>
        <v>à renouveler</v>
      </c>
    </row>
    <row r="16" spans="1:14" ht="12.75" customHeight="1" x14ac:dyDescent="0.25">
      <c r="A16" s="290">
        <v>43707</v>
      </c>
      <c r="B16" s="363" t="s">
        <v>52</v>
      </c>
      <c r="C16" s="87" t="s">
        <v>395</v>
      </c>
      <c r="D16" s="82" t="str">
        <f>IF(C16="","",VLOOKUP(C16,tableaux!$D$5:E$73,2,FALSE))</f>
        <v>palissandre</v>
      </c>
      <c r="E16" s="93" t="s">
        <v>519</v>
      </c>
      <c r="F16" s="66">
        <v>16193</v>
      </c>
      <c r="G16" s="215">
        <v>1</v>
      </c>
      <c r="H16" s="67">
        <f>IF(B16="","",VLOOKUP(B16,tableaux!$A$4:$B$543,2,FALSE))</f>
        <v>20</v>
      </c>
      <c r="I16" s="68"/>
      <c r="J16" s="74" t="str">
        <f t="shared" ref="J16" si="7">IF(AND(K16="",H16&lt;&gt;"",G16&lt;&gt;""),"dispo","")</f>
        <v/>
      </c>
      <c r="K16" s="75" t="s">
        <v>338</v>
      </c>
      <c r="L16" s="76" t="str">
        <f t="shared" ref="L16" si="8">IF(AND(G16="",K16="gie"),H16/$L$11,"")</f>
        <v/>
      </c>
      <c r="M16" s="160" t="str">
        <f t="shared" ref="M16" si="9">IF(AND(G16="",K16&lt;&gt;"gie"),H16,"")</f>
        <v/>
      </c>
      <c r="N16" s="77" t="str">
        <f t="shared" ref="N16" si="10">IF(AND(B16&lt;&gt;"",G16=""),"à renouveler","")</f>
        <v/>
      </c>
    </row>
    <row r="17" spans="1:14" ht="12.75" customHeight="1" x14ac:dyDescent="0.25">
      <c r="A17" s="290">
        <v>43682</v>
      </c>
      <c r="B17" s="363" t="s">
        <v>139</v>
      </c>
      <c r="C17" s="87" t="s">
        <v>108</v>
      </c>
      <c r="D17" s="82" t="str">
        <f>IF(C17="","",VLOOKUP(C17,tableaux!$D$5:E$73,2,FALSE))</f>
        <v>merisier</v>
      </c>
      <c r="E17" s="93"/>
      <c r="F17" s="66">
        <v>16194</v>
      </c>
      <c r="G17" s="215">
        <v>1</v>
      </c>
      <c r="H17" s="67">
        <f>IF(B17="","",VLOOKUP(B17,tableaux!$A$4:$B$543,2,FALSE))</f>
        <v>8</v>
      </c>
      <c r="I17" s="68"/>
      <c r="J17" s="74" t="str">
        <f t="shared" si="4"/>
        <v/>
      </c>
      <c r="K17" s="75" t="s">
        <v>228</v>
      </c>
      <c r="L17" s="76" t="str">
        <f t="shared" si="5"/>
        <v/>
      </c>
      <c r="M17" s="160" t="str">
        <f t="shared" ref="M17:M30" si="11">IF(AND(G17="",K17&lt;&gt;"gie"),H17,"")</f>
        <v/>
      </c>
      <c r="N17" s="77" t="str">
        <f t="shared" si="6"/>
        <v/>
      </c>
    </row>
    <row r="18" spans="1:14" ht="12.75" customHeight="1" x14ac:dyDescent="0.25">
      <c r="A18" s="290">
        <v>43682</v>
      </c>
      <c r="B18" s="363" t="s">
        <v>137</v>
      </c>
      <c r="C18" s="87" t="s">
        <v>108</v>
      </c>
      <c r="D18" s="82" t="str">
        <f>IF(C18="","",VLOOKUP(C18,tableaux!$D$5:E$73,2,FALSE))</f>
        <v>merisier</v>
      </c>
      <c r="E18" s="93"/>
      <c r="F18" s="66">
        <v>16195</v>
      </c>
      <c r="G18" s="215">
        <v>1</v>
      </c>
      <c r="H18" s="67">
        <f>IF(B18="","",VLOOKUP(B18,tableaux!$A$4:$B$543,2,FALSE))</f>
        <v>10</v>
      </c>
      <c r="I18" s="68"/>
      <c r="J18" s="74" t="str">
        <f t="shared" si="4"/>
        <v/>
      </c>
      <c r="K18" s="75" t="s">
        <v>228</v>
      </c>
      <c r="L18" s="76" t="str">
        <f t="shared" si="5"/>
        <v/>
      </c>
      <c r="M18" s="160" t="str">
        <f t="shared" si="11"/>
        <v/>
      </c>
      <c r="N18" s="77" t="str">
        <f t="shared" si="6"/>
        <v/>
      </c>
    </row>
    <row r="19" spans="1:14" ht="12.75" customHeight="1" x14ac:dyDescent="0.25">
      <c r="A19" s="290"/>
      <c r="B19" s="363" t="s">
        <v>459</v>
      </c>
      <c r="C19" s="87" t="s">
        <v>5</v>
      </c>
      <c r="D19" s="82" t="str">
        <f>IF(C19="","",VLOOKUP(C19,tableaux!$D$5:E$73,2,FALSE))</f>
        <v>amarante</v>
      </c>
      <c r="E19" s="93" t="s">
        <v>520</v>
      </c>
      <c r="F19" s="66">
        <v>16196</v>
      </c>
      <c r="G19" s="215">
        <v>1</v>
      </c>
      <c r="H19" s="67" t="str">
        <f>IF(B19="","",VLOOKUP(B19,tableaux!$A$4:$B$543,2,FALSE))</f>
        <v>50-80</v>
      </c>
      <c r="I19" s="68"/>
      <c r="J19" s="74" t="str">
        <f t="shared" si="4"/>
        <v>dispo</v>
      </c>
      <c r="K19" s="75"/>
      <c r="L19" s="76" t="str">
        <f t="shared" si="5"/>
        <v/>
      </c>
      <c r="M19" s="160" t="str">
        <f t="shared" si="11"/>
        <v/>
      </c>
      <c r="N19" s="77" t="str">
        <f t="shared" si="6"/>
        <v/>
      </c>
    </row>
    <row r="20" spans="1:14" ht="12.75" customHeight="1" x14ac:dyDescent="0.25">
      <c r="A20" s="290">
        <v>43707</v>
      </c>
      <c r="B20" s="363" t="s">
        <v>459</v>
      </c>
      <c r="C20" s="87" t="s">
        <v>8</v>
      </c>
      <c r="D20" s="82" t="str">
        <f>IF(C20="","",VLOOKUP(C20,tableaux!$D$5:E$73,2,FALSE))</f>
        <v>amourette</v>
      </c>
      <c r="E20" s="93" t="s">
        <v>522</v>
      </c>
      <c r="F20" s="66">
        <v>16197</v>
      </c>
      <c r="G20" s="215">
        <v>1</v>
      </c>
      <c r="H20" s="67">
        <v>50</v>
      </c>
      <c r="I20" s="68"/>
      <c r="J20" s="74" t="str">
        <f t="shared" si="4"/>
        <v/>
      </c>
      <c r="K20" s="75" t="s">
        <v>338</v>
      </c>
      <c r="L20" s="76" t="str">
        <f t="shared" si="5"/>
        <v/>
      </c>
      <c r="M20" s="160" t="str">
        <f t="shared" si="11"/>
        <v/>
      </c>
      <c r="N20" s="77" t="str">
        <f t="shared" si="6"/>
        <v/>
      </c>
    </row>
    <row r="21" spans="1:14" ht="12.75" customHeight="1" x14ac:dyDescent="0.25">
      <c r="A21" s="290"/>
      <c r="B21" s="363" t="s">
        <v>459</v>
      </c>
      <c r="C21" s="87" t="s">
        <v>486</v>
      </c>
      <c r="D21" s="82" t="str">
        <f>IF(C21="","",VLOOKUP(C21,tableaux!$D$5:E$73,2,FALSE))</f>
        <v>saint martin</v>
      </c>
      <c r="E21" s="93" t="s">
        <v>523</v>
      </c>
      <c r="F21" s="66">
        <v>16198</v>
      </c>
      <c r="G21" s="215">
        <v>1</v>
      </c>
      <c r="H21" s="67" t="str">
        <f>IF(B21="","",VLOOKUP(B21,tableaux!$A$4:$B$543,2,FALSE))</f>
        <v>50-80</v>
      </c>
      <c r="I21" s="68"/>
      <c r="J21" s="74" t="str">
        <f t="shared" si="4"/>
        <v>dispo</v>
      </c>
      <c r="K21" s="75"/>
      <c r="L21" s="76" t="str">
        <f t="shared" si="5"/>
        <v/>
      </c>
      <c r="M21" s="160" t="str">
        <f t="shared" si="11"/>
        <v/>
      </c>
      <c r="N21" s="77" t="str">
        <f t="shared" ref="N21:N30" si="12">IF(AND(B20&lt;&gt;"",G21=""),"à renouveler","")</f>
        <v/>
      </c>
    </row>
    <row r="22" spans="1:14" ht="12.75" customHeight="1" x14ac:dyDescent="0.25">
      <c r="A22" s="146">
        <v>43707</v>
      </c>
      <c r="B22" s="85" t="s">
        <v>52</v>
      </c>
      <c r="C22" s="87" t="s">
        <v>395</v>
      </c>
      <c r="D22" s="82" t="str">
        <f>IF(C22="","",VLOOKUP(C22,tableaux!$D$5:E$73,2,FALSE))</f>
        <v>palissandre</v>
      </c>
      <c r="E22" s="93"/>
      <c r="F22" s="66">
        <v>16199</v>
      </c>
      <c r="G22" s="215">
        <v>1</v>
      </c>
      <c r="H22" s="67">
        <f>IF(B22="","",VLOOKUP(B22,tableaux!$A$4:$B$543,2,FALSE))</f>
        <v>20</v>
      </c>
      <c r="I22" s="68"/>
      <c r="J22" s="74" t="str">
        <f t="shared" si="4"/>
        <v/>
      </c>
      <c r="K22" s="75" t="s">
        <v>338</v>
      </c>
      <c r="L22" s="76" t="str">
        <f t="shared" si="5"/>
        <v/>
      </c>
      <c r="M22" s="160" t="str">
        <f t="shared" si="11"/>
        <v/>
      </c>
      <c r="N22" s="77" t="str">
        <f t="shared" si="12"/>
        <v/>
      </c>
    </row>
    <row r="23" spans="1:14" ht="12.75" customHeight="1" x14ac:dyDescent="0.25">
      <c r="A23" s="146"/>
      <c r="B23" s="85" t="s">
        <v>52</v>
      </c>
      <c r="C23" s="87" t="s">
        <v>62</v>
      </c>
      <c r="D23" s="82" t="str">
        <f>IF(C23="","",VLOOKUP(C23,tableaux!$D$5:E$73,2,FALSE))</f>
        <v>ébène noir</v>
      </c>
      <c r="E23" s="93"/>
      <c r="F23" s="66">
        <v>16200</v>
      </c>
      <c r="G23" s="215"/>
      <c r="H23" s="67">
        <v>25</v>
      </c>
      <c r="I23" s="68">
        <v>43714</v>
      </c>
      <c r="J23" s="74" t="str">
        <f t="shared" si="4"/>
        <v/>
      </c>
      <c r="K23" s="75" t="s">
        <v>253</v>
      </c>
      <c r="L23" s="76" t="str">
        <f t="shared" si="5"/>
        <v/>
      </c>
      <c r="M23" s="160" t="s">
        <v>530</v>
      </c>
      <c r="N23" s="77" t="str">
        <f t="shared" si="12"/>
        <v>à renouveler</v>
      </c>
    </row>
    <row r="24" spans="1:14" ht="12.75" customHeight="1" x14ac:dyDescent="0.25">
      <c r="A24" s="146"/>
      <c r="B24" s="85" t="s">
        <v>76</v>
      </c>
      <c r="C24" s="87" t="s">
        <v>99</v>
      </c>
      <c r="D24" s="82" t="str">
        <f>IF(C24="","",VLOOKUP(C24,tableaux!$D$5:E$73,2,FALSE))</f>
        <v>laurier sauce</v>
      </c>
      <c r="E24" s="93"/>
      <c r="F24" s="66">
        <v>16201</v>
      </c>
      <c r="G24" s="215">
        <v>1</v>
      </c>
      <c r="H24" s="67">
        <f>IF(B24="","",VLOOKUP(B24,tableaux!$A$4:$B$543,2,FALSE))</f>
        <v>25</v>
      </c>
      <c r="I24" s="68"/>
      <c r="J24" s="74" t="str">
        <f t="shared" ref="J24:J30" si="13">IF(AND(K24="",H24&lt;&gt;"",G24&lt;&gt;""),"dispo","")</f>
        <v>dispo</v>
      </c>
      <c r="K24" s="75"/>
      <c r="L24" s="76" t="str">
        <f t="shared" ref="L24:L30" si="14">IF(AND(G24="",K24="gie"),H24/$L$11,"")</f>
        <v/>
      </c>
      <c r="M24" s="160" t="str">
        <f t="shared" si="11"/>
        <v/>
      </c>
      <c r="N24" s="77" t="str">
        <f t="shared" si="12"/>
        <v/>
      </c>
    </row>
    <row r="25" spans="1:14" ht="12.75" customHeight="1" x14ac:dyDescent="0.25">
      <c r="A25" s="146">
        <v>43715</v>
      </c>
      <c r="B25" s="85" t="s">
        <v>221</v>
      </c>
      <c r="C25" s="87" t="s">
        <v>38</v>
      </c>
      <c r="D25" s="82" t="str">
        <f>IF(C25="","",VLOOKUP(C25,tableaux!$D$5:E$73,2,FALSE))</f>
        <v>cèdre</v>
      </c>
      <c r="E25" s="93" t="s">
        <v>528</v>
      </c>
      <c r="F25" s="66">
        <v>16202</v>
      </c>
      <c r="G25" s="215">
        <v>1</v>
      </c>
      <c r="H25" s="67">
        <v>35</v>
      </c>
      <c r="I25" s="68"/>
      <c r="J25" s="74" t="str">
        <f t="shared" si="13"/>
        <v/>
      </c>
      <c r="K25" s="75" t="s">
        <v>228</v>
      </c>
      <c r="L25" s="76" t="str">
        <f t="shared" si="14"/>
        <v/>
      </c>
      <c r="M25" s="160" t="str">
        <f t="shared" si="11"/>
        <v/>
      </c>
      <c r="N25" s="77" t="str">
        <f t="shared" si="12"/>
        <v/>
      </c>
    </row>
    <row r="26" spans="1:14" ht="12.75" customHeight="1" x14ac:dyDescent="0.25">
      <c r="A26" s="146">
        <v>43715</v>
      </c>
      <c r="B26" s="85" t="s">
        <v>220</v>
      </c>
      <c r="C26" s="87" t="s">
        <v>38</v>
      </c>
      <c r="D26" s="82" t="str">
        <f>IF(C26="","",VLOOKUP(C26,tableaux!$D$5:E$73,2,FALSE))</f>
        <v>cèdre</v>
      </c>
      <c r="E26" s="93" t="s">
        <v>529</v>
      </c>
      <c r="F26" s="66">
        <v>16203</v>
      </c>
      <c r="G26" s="215">
        <v>1</v>
      </c>
      <c r="H26" s="67">
        <f>IF(B26="","",VLOOKUP(B26,tableaux!$A$4:$B$543,2,FALSE))</f>
        <v>60</v>
      </c>
      <c r="I26" s="68"/>
      <c r="J26" s="74" t="str">
        <f t="shared" si="13"/>
        <v/>
      </c>
      <c r="K26" s="75" t="s">
        <v>228</v>
      </c>
      <c r="L26" s="76" t="str">
        <f t="shared" si="14"/>
        <v/>
      </c>
      <c r="M26" s="160" t="str">
        <f t="shared" si="11"/>
        <v/>
      </c>
      <c r="N26" s="77" t="str">
        <f t="shared" si="12"/>
        <v/>
      </c>
    </row>
    <row r="27" spans="1:14" ht="12.75" customHeight="1" x14ac:dyDescent="0.25">
      <c r="A27" s="146"/>
      <c r="B27" s="363" t="s">
        <v>52</v>
      </c>
      <c r="C27" s="87" t="s">
        <v>77</v>
      </c>
      <c r="D27" s="82" t="str">
        <f>IF(C27="","",VLOOKUP(C27,tableaux!$D$5:E$73,2,FALSE))</f>
        <v>goncalo alves</v>
      </c>
      <c r="E27" s="93" t="s">
        <v>533</v>
      </c>
      <c r="F27" s="66">
        <v>16204</v>
      </c>
      <c r="G27" s="215">
        <v>1</v>
      </c>
      <c r="H27" s="67">
        <f>IF(B27="","",VLOOKUP(B27,tableaux!$A$4:$B$543,2,FALSE))</f>
        <v>20</v>
      </c>
      <c r="I27" s="68"/>
      <c r="J27" s="74" t="str">
        <f t="shared" si="13"/>
        <v>dispo</v>
      </c>
      <c r="K27" s="75"/>
      <c r="L27" s="76" t="str">
        <f t="shared" si="14"/>
        <v/>
      </c>
      <c r="M27" s="160" t="str">
        <f t="shared" si="11"/>
        <v/>
      </c>
      <c r="N27" s="77" t="str">
        <f t="shared" si="12"/>
        <v/>
      </c>
    </row>
    <row r="28" spans="1:14" ht="12.75" customHeight="1" x14ac:dyDescent="0.25">
      <c r="A28" s="146"/>
      <c r="B28" s="363" t="s">
        <v>531</v>
      </c>
      <c r="C28" s="87" t="s">
        <v>157</v>
      </c>
      <c r="D28" s="82" t="str">
        <f>IF(C28="","",VLOOKUP(C28,tableaux!$D$5:E$73,2,FALSE))</f>
        <v>sterculier fétide</v>
      </c>
      <c r="E28" s="93" t="s">
        <v>532</v>
      </c>
      <c r="F28" s="66">
        <v>16205</v>
      </c>
      <c r="G28" s="215">
        <v>1</v>
      </c>
      <c r="H28" s="67">
        <f>IF(B28="","",VLOOKUP(B28,tableaux!$A$4:$B$543,2,FALSE))</f>
        <v>40</v>
      </c>
      <c r="I28" s="68"/>
      <c r="J28" s="74" t="str">
        <f t="shared" si="13"/>
        <v>dispo</v>
      </c>
      <c r="K28" s="75"/>
      <c r="L28" s="76" t="str">
        <f t="shared" si="14"/>
        <v/>
      </c>
      <c r="M28" s="160" t="str">
        <f t="shared" si="11"/>
        <v/>
      </c>
      <c r="N28" s="77" t="str">
        <f t="shared" si="12"/>
        <v/>
      </c>
    </row>
    <row r="29" spans="1:14" ht="12.75" customHeight="1" x14ac:dyDescent="0.25">
      <c r="A29" s="146"/>
      <c r="B29" s="363" t="s">
        <v>197</v>
      </c>
      <c r="C29" s="87" t="s">
        <v>89</v>
      </c>
      <c r="D29" s="82" t="str">
        <f>IF(C29="","",VLOOKUP(C29,tableaux!$D$5:E$73,2,FALSE))</f>
        <v>if</v>
      </c>
      <c r="E29" s="93"/>
      <c r="F29" s="66">
        <v>16206</v>
      </c>
      <c r="G29" s="215">
        <v>1</v>
      </c>
      <c r="H29" s="67">
        <f>IF(B29="","",VLOOKUP(B29,tableaux!$A$4:$B$543,2,FALSE))</f>
        <v>15</v>
      </c>
      <c r="I29" s="68"/>
      <c r="J29" s="74" t="str">
        <f t="shared" si="13"/>
        <v>dispo</v>
      </c>
      <c r="K29" s="75"/>
      <c r="L29" s="76" t="str">
        <f t="shared" si="14"/>
        <v/>
      </c>
      <c r="M29" s="160" t="str">
        <f t="shared" si="11"/>
        <v/>
      </c>
      <c r="N29" s="77" t="str">
        <f t="shared" si="12"/>
        <v/>
      </c>
    </row>
    <row r="30" spans="1:14" ht="12.75" customHeight="1" x14ac:dyDescent="0.25">
      <c r="A30" s="146"/>
      <c r="B30" s="363"/>
      <c r="C30" s="87"/>
      <c r="D30" s="82"/>
      <c r="E30" s="93"/>
      <c r="F30" s="66">
        <v>16207</v>
      </c>
      <c r="G30" s="215"/>
      <c r="H30" s="67" t="str">
        <f>IF(B30="","",VLOOKUP(B30,tableaux!$A$4:$B$543,2,FALSE))</f>
        <v/>
      </c>
      <c r="I30" s="68"/>
      <c r="J30" s="74" t="str">
        <f t="shared" si="13"/>
        <v/>
      </c>
      <c r="K30" s="75"/>
      <c r="L30" s="76" t="str">
        <f t="shared" si="14"/>
        <v/>
      </c>
      <c r="M30" s="160" t="str">
        <f t="shared" si="11"/>
        <v/>
      </c>
      <c r="N30" s="77" t="str">
        <f t="shared" si="12"/>
        <v>à renouveler</v>
      </c>
    </row>
    <row r="31" spans="1:14" ht="12.75" customHeight="1" x14ac:dyDescent="0.25">
      <c r="A31" s="146"/>
      <c r="B31" s="363"/>
      <c r="C31" s="87"/>
      <c r="D31" s="82"/>
      <c r="E31" s="93"/>
      <c r="F31" s="66">
        <v>16208</v>
      </c>
      <c r="G31" s="215"/>
      <c r="H31" s="67" t="str">
        <f>IF(B31="","",VLOOKUP(B31,tableaux!$A$4:$B$543,2,FALSE))</f>
        <v/>
      </c>
      <c r="I31" s="68"/>
      <c r="J31" s="74" t="str">
        <f t="shared" ref="J31:J47" si="15">IF(AND(K31="",H31&lt;&gt;"",G31&lt;&gt;""),"dispo","")</f>
        <v/>
      </c>
      <c r="K31" s="75"/>
      <c r="L31" s="76" t="str">
        <f t="shared" ref="L31:L47" si="16">IF(AND(G31="",K31="gie"),H31/$L$11,"")</f>
        <v/>
      </c>
      <c r="M31" s="160" t="str">
        <f t="shared" ref="M31:M47" si="17">IF(AND(G31="",K31&lt;&gt;"gie"),H31,"")</f>
        <v/>
      </c>
      <c r="N31" s="77" t="str">
        <f t="shared" ref="N31:N47" si="18">IF(AND(B30&lt;&gt;"",G31=""),"à renouveler","")</f>
        <v/>
      </c>
    </row>
    <row r="32" spans="1:14" ht="12.75" customHeight="1" x14ac:dyDescent="0.25">
      <c r="A32" s="146"/>
      <c r="B32" s="363"/>
      <c r="C32" s="87"/>
      <c r="D32" s="82"/>
      <c r="E32" s="93"/>
      <c r="F32" s="66">
        <v>16209</v>
      </c>
      <c r="G32" s="215"/>
      <c r="H32" s="67" t="str">
        <f>IF(B32="","",VLOOKUP(B32,tableaux!$A$4:$B$543,2,FALSE))</f>
        <v/>
      </c>
      <c r="I32" s="68"/>
      <c r="J32" s="74" t="str">
        <f t="shared" si="15"/>
        <v/>
      </c>
      <c r="K32" s="75"/>
      <c r="L32" s="76" t="str">
        <f t="shared" si="16"/>
        <v/>
      </c>
      <c r="M32" s="160" t="str">
        <f t="shared" si="17"/>
        <v/>
      </c>
      <c r="N32" s="77" t="str">
        <f t="shared" si="18"/>
        <v/>
      </c>
    </row>
    <row r="33" spans="1:15" ht="12.75" customHeight="1" x14ac:dyDescent="0.25">
      <c r="A33" s="146"/>
      <c r="B33" s="363"/>
      <c r="C33" s="87"/>
      <c r="D33" s="82"/>
      <c r="E33" s="93"/>
      <c r="F33" s="66">
        <v>16210</v>
      </c>
      <c r="G33" s="215"/>
      <c r="H33" s="67" t="str">
        <f>IF(B33="","",VLOOKUP(B33,tableaux!$A$4:$B$543,2,FALSE))</f>
        <v/>
      </c>
      <c r="I33" s="68"/>
      <c r="J33" s="74" t="str">
        <f t="shared" si="15"/>
        <v/>
      </c>
      <c r="K33" s="75"/>
      <c r="L33" s="76" t="str">
        <f t="shared" si="16"/>
        <v/>
      </c>
      <c r="M33" s="160" t="str">
        <f t="shared" si="17"/>
        <v/>
      </c>
      <c r="N33" s="77" t="str">
        <f t="shared" si="18"/>
        <v/>
      </c>
    </row>
    <row r="34" spans="1:15" ht="12.75" customHeight="1" x14ac:dyDescent="0.25">
      <c r="A34" s="146"/>
      <c r="B34" s="363"/>
      <c r="C34" s="87"/>
      <c r="D34" s="82"/>
      <c r="E34" s="93"/>
      <c r="F34" s="66"/>
      <c r="G34" s="215"/>
      <c r="H34" s="67" t="str">
        <f>IF(B34="","",VLOOKUP(B34,tableaux!$A$4:$B$543,2,FALSE))</f>
        <v/>
      </c>
      <c r="I34" s="68"/>
      <c r="J34" s="74" t="str">
        <f t="shared" si="15"/>
        <v/>
      </c>
      <c r="K34" s="75"/>
      <c r="L34" s="76" t="str">
        <f t="shared" si="16"/>
        <v/>
      </c>
      <c r="M34" s="160" t="str">
        <f t="shared" si="17"/>
        <v/>
      </c>
      <c r="N34" s="77" t="str">
        <f t="shared" si="18"/>
        <v/>
      </c>
    </row>
    <row r="35" spans="1:15" ht="12.75" customHeight="1" x14ac:dyDescent="0.25">
      <c r="A35" s="146"/>
      <c r="B35" s="363"/>
      <c r="C35" s="87"/>
      <c r="D35" s="82"/>
      <c r="E35" s="93"/>
      <c r="F35" s="66"/>
      <c r="G35" s="215"/>
      <c r="H35" s="67" t="str">
        <f>IF(B35="","",VLOOKUP(B35,tableaux!$A$4:$B$543,2,FALSE))</f>
        <v/>
      </c>
      <c r="I35" s="68"/>
      <c r="J35" s="74" t="str">
        <f t="shared" si="15"/>
        <v/>
      </c>
      <c r="K35" s="75"/>
      <c r="L35" s="76" t="str">
        <f t="shared" si="16"/>
        <v/>
      </c>
      <c r="M35" s="160" t="str">
        <f t="shared" si="17"/>
        <v/>
      </c>
      <c r="N35" s="77" t="str">
        <f t="shared" si="18"/>
        <v/>
      </c>
    </row>
    <row r="36" spans="1:15" ht="12.75" customHeight="1" x14ac:dyDescent="0.25">
      <c r="A36" s="146"/>
      <c r="B36" s="363"/>
      <c r="C36" s="87"/>
      <c r="D36" s="82"/>
      <c r="E36" s="93"/>
      <c r="F36" s="66"/>
      <c r="G36" s="215"/>
      <c r="H36" s="67" t="str">
        <f>IF(B36="","",VLOOKUP(B36,tableaux!$A$4:$B$543,2,FALSE))</f>
        <v/>
      </c>
      <c r="I36" s="68"/>
      <c r="J36" s="74" t="str">
        <f t="shared" si="15"/>
        <v/>
      </c>
      <c r="K36" s="75"/>
      <c r="L36" s="76" t="str">
        <f t="shared" si="16"/>
        <v/>
      </c>
      <c r="M36" s="160" t="str">
        <f t="shared" si="17"/>
        <v/>
      </c>
      <c r="N36" s="77" t="str">
        <f t="shared" si="18"/>
        <v/>
      </c>
      <c r="O36" s="4">
        <v>1</v>
      </c>
    </row>
    <row r="37" spans="1:15" ht="12.75" customHeight="1" x14ac:dyDescent="0.25">
      <c r="A37" s="146"/>
      <c r="B37" s="363"/>
      <c r="C37" s="87"/>
      <c r="D37" s="82"/>
      <c r="E37" s="93"/>
      <c r="F37" s="66"/>
      <c r="G37" s="215"/>
      <c r="H37" s="67" t="str">
        <f>IF(B37="","",VLOOKUP(B37,tableaux!$A$4:$B$543,2,FALSE))</f>
        <v/>
      </c>
      <c r="I37" s="68"/>
      <c r="J37" s="74" t="str">
        <f t="shared" si="15"/>
        <v/>
      </c>
      <c r="K37" s="75"/>
      <c r="L37" s="76" t="str">
        <f t="shared" si="16"/>
        <v/>
      </c>
      <c r="M37" s="160" t="str">
        <f t="shared" si="17"/>
        <v/>
      </c>
      <c r="N37" s="77" t="str">
        <f t="shared" si="18"/>
        <v/>
      </c>
    </row>
    <row r="38" spans="1:15" ht="12.75" customHeight="1" x14ac:dyDescent="0.25">
      <c r="A38" s="146"/>
      <c r="B38" s="363"/>
      <c r="C38" s="87"/>
      <c r="D38" s="82"/>
      <c r="E38" s="93"/>
      <c r="F38" s="66"/>
      <c r="G38" s="215"/>
      <c r="H38" s="67" t="str">
        <f>IF(B38="","",VLOOKUP(B38,tableaux!$A$4:$B$543,2,FALSE))</f>
        <v/>
      </c>
      <c r="I38" s="68"/>
      <c r="J38" s="74" t="str">
        <f t="shared" si="15"/>
        <v/>
      </c>
      <c r="K38" s="75"/>
      <c r="L38" s="76" t="str">
        <f t="shared" si="16"/>
        <v/>
      </c>
      <c r="M38" s="160" t="str">
        <f t="shared" si="17"/>
        <v/>
      </c>
      <c r="N38" s="77" t="str">
        <f t="shared" si="18"/>
        <v/>
      </c>
    </row>
    <row r="39" spans="1:15" ht="12.75" customHeight="1" x14ac:dyDescent="0.25">
      <c r="A39" s="146"/>
      <c r="B39" s="363"/>
      <c r="C39" s="87"/>
      <c r="D39" s="82"/>
      <c r="E39" s="93"/>
      <c r="F39" s="66"/>
      <c r="G39" s="215"/>
      <c r="H39" s="67" t="str">
        <f>IF(B39="","",VLOOKUP(B39,tableaux!$A$4:$B$543,2,FALSE))</f>
        <v/>
      </c>
      <c r="I39" s="68"/>
      <c r="J39" s="74" t="str">
        <f t="shared" si="15"/>
        <v/>
      </c>
      <c r="K39" s="75"/>
      <c r="L39" s="76" t="str">
        <f t="shared" si="16"/>
        <v/>
      </c>
      <c r="M39" s="160" t="str">
        <f t="shared" si="17"/>
        <v/>
      </c>
      <c r="N39" s="77" t="str">
        <f t="shared" si="18"/>
        <v/>
      </c>
    </row>
    <row r="40" spans="1:15" ht="12.75" customHeight="1" x14ac:dyDescent="0.25">
      <c r="A40" s="146"/>
      <c r="B40" s="363"/>
      <c r="C40" s="87"/>
      <c r="D40" s="82"/>
      <c r="E40" s="93"/>
      <c r="F40" s="66"/>
      <c r="G40" s="215"/>
      <c r="H40" s="67" t="str">
        <f>IF(B40="","",VLOOKUP(B40,tableaux!$A$4:$B$543,2,FALSE))</f>
        <v/>
      </c>
      <c r="I40" s="68"/>
      <c r="J40" s="74" t="str">
        <f t="shared" si="15"/>
        <v/>
      </c>
      <c r="K40" s="75"/>
      <c r="L40" s="76" t="str">
        <f t="shared" si="16"/>
        <v/>
      </c>
      <c r="M40" s="160" t="str">
        <f t="shared" si="17"/>
        <v/>
      </c>
      <c r="N40" s="77" t="str">
        <f t="shared" si="18"/>
        <v/>
      </c>
    </row>
    <row r="41" spans="1:15" ht="12.75" customHeight="1" x14ac:dyDescent="0.25">
      <c r="A41" s="146"/>
      <c r="B41" s="363"/>
      <c r="C41" s="87"/>
      <c r="D41" s="82"/>
      <c r="E41" s="93"/>
      <c r="F41" s="66"/>
      <c r="G41" s="215"/>
      <c r="H41" s="67" t="str">
        <f>IF(B41="","",VLOOKUP(B41,tableaux!$A$4:$B$543,2,FALSE))</f>
        <v/>
      </c>
      <c r="I41" s="68"/>
      <c r="J41" s="74" t="str">
        <f t="shared" si="15"/>
        <v/>
      </c>
      <c r="K41" s="75"/>
      <c r="L41" s="76" t="str">
        <f t="shared" si="16"/>
        <v/>
      </c>
      <c r="M41" s="160" t="str">
        <f t="shared" si="17"/>
        <v/>
      </c>
      <c r="N41" s="77" t="str">
        <f t="shared" si="18"/>
        <v/>
      </c>
    </row>
    <row r="42" spans="1:15" ht="12.75" customHeight="1" x14ac:dyDescent="0.25">
      <c r="A42" s="146"/>
      <c r="B42" s="363"/>
      <c r="C42" s="87"/>
      <c r="D42" s="82"/>
      <c r="E42" s="93"/>
      <c r="F42" s="66"/>
      <c r="G42" s="215"/>
      <c r="H42" s="67" t="str">
        <f>IF(B42="","",VLOOKUP(B42,tableaux!$A$4:$B$543,2,FALSE))</f>
        <v/>
      </c>
      <c r="I42" s="68"/>
      <c r="J42" s="74" t="str">
        <f t="shared" si="15"/>
        <v/>
      </c>
      <c r="K42" s="75"/>
      <c r="L42" s="76" t="str">
        <f t="shared" si="16"/>
        <v/>
      </c>
      <c r="M42" s="160" t="str">
        <f t="shared" si="17"/>
        <v/>
      </c>
      <c r="N42" s="77" t="str">
        <f t="shared" si="18"/>
        <v/>
      </c>
    </row>
    <row r="43" spans="1:15" ht="12.75" customHeight="1" x14ac:dyDescent="0.25">
      <c r="A43" s="146"/>
      <c r="B43" s="363"/>
      <c r="C43" s="87"/>
      <c r="D43" s="82"/>
      <c r="E43" s="93"/>
      <c r="F43" s="66"/>
      <c r="G43" s="215"/>
      <c r="H43" s="67" t="str">
        <f>IF(B43="","",VLOOKUP(B43,tableaux!$A$4:$B$543,2,FALSE))</f>
        <v/>
      </c>
      <c r="I43" s="68"/>
      <c r="J43" s="74" t="str">
        <f t="shared" si="15"/>
        <v/>
      </c>
      <c r="K43" s="75"/>
      <c r="L43" s="76" t="str">
        <f t="shared" si="16"/>
        <v/>
      </c>
      <c r="M43" s="160" t="str">
        <f t="shared" si="17"/>
        <v/>
      </c>
      <c r="N43" s="77" t="str">
        <f t="shared" si="18"/>
        <v/>
      </c>
    </row>
    <row r="44" spans="1:15" ht="12.75" customHeight="1" x14ac:dyDescent="0.25">
      <c r="A44" s="146"/>
      <c r="B44" s="363"/>
      <c r="C44" s="87"/>
      <c r="D44" s="82"/>
      <c r="E44" s="93"/>
      <c r="F44" s="66"/>
      <c r="G44" s="215"/>
      <c r="H44" s="67" t="str">
        <f>IF(B44="","",VLOOKUP(B44,tableaux!$A$4:$B$543,2,FALSE))</f>
        <v/>
      </c>
      <c r="I44" s="68"/>
      <c r="J44" s="74" t="str">
        <f t="shared" si="15"/>
        <v/>
      </c>
      <c r="K44" s="75"/>
      <c r="L44" s="76" t="str">
        <f t="shared" si="16"/>
        <v/>
      </c>
      <c r="M44" s="160" t="str">
        <f t="shared" si="17"/>
        <v/>
      </c>
      <c r="N44" s="77" t="str">
        <f t="shared" si="18"/>
        <v/>
      </c>
    </row>
    <row r="45" spans="1:15" ht="12.75" customHeight="1" x14ac:dyDescent="0.25">
      <c r="A45" s="146"/>
      <c r="B45" s="363"/>
      <c r="C45" s="87"/>
      <c r="D45" s="82"/>
      <c r="E45" s="93"/>
      <c r="F45" s="66"/>
      <c r="G45" s="215"/>
      <c r="H45" s="67" t="str">
        <f>IF(B45="","",VLOOKUP(B45,tableaux!$A$4:$B$543,2,FALSE))</f>
        <v/>
      </c>
      <c r="I45" s="68"/>
      <c r="J45" s="74" t="str">
        <f t="shared" si="15"/>
        <v/>
      </c>
      <c r="K45" s="75"/>
      <c r="L45" s="76" t="str">
        <f t="shared" si="16"/>
        <v/>
      </c>
      <c r="M45" s="160" t="str">
        <f t="shared" si="17"/>
        <v/>
      </c>
      <c r="N45" s="77" t="str">
        <f t="shared" si="18"/>
        <v/>
      </c>
    </row>
    <row r="46" spans="1:15" ht="12.75" customHeight="1" x14ac:dyDescent="0.25">
      <c r="A46" s="146"/>
      <c r="B46" s="363"/>
      <c r="C46" s="87"/>
      <c r="D46" s="82"/>
      <c r="E46" s="93"/>
      <c r="F46" s="66"/>
      <c r="G46" s="215"/>
      <c r="H46" s="67" t="str">
        <f>IF(B46="","",VLOOKUP(B46,tableaux!$A$4:$B$543,2,FALSE))</f>
        <v/>
      </c>
      <c r="I46" s="68"/>
      <c r="J46" s="74" t="str">
        <f t="shared" si="15"/>
        <v/>
      </c>
      <c r="K46" s="75"/>
      <c r="L46" s="76" t="str">
        <f t="shared" si="16"/>
        <v/>
      </c>
      <c r="M46" s="160" t="str">
        <f t="shared" si="17"/>
        <v/>
      </c>
      <c r="N46" s="77" t="str">
        <f t="shared" si="18"/>
        <v/>
      </c>
    </row>
    <row r="47" spans="1:15" ht="12.75" customHeight="1" x14ac:dyDescent="0.25">
      <c r="B47" s="363"/>
      <c r="C47" s="87"/>
      <c r="D47" s="82"/>
      <c r="F47" s="66"/>
      <c r="G47" s="215"/>
      <c r="H47" s="67" t="str">
        <f>IF(B47="","",VLOOKUP(B47,tableaux!$A$4:$B$543,2,FALSE))</f>
        <v/>
      </c>
      <c r="I47" s="68"/>
      <c r="J47" s="74" t="str">
        <f t="shared" si="15"/>
        <v/>
      </c>
      <c r="K47" s="75"/>
      <c r="L47" s="76" t="str">
        <f t="shared" si="16"/>
        <v/>
      </c>
      <c r="M47" s="160" t="str">
        <f t="shared" si="17"/>
        <v/>
      </c>
      <c r="N47" s="77" t="str">
        <f t="shared" si="18"/>
        <v/>
      </c>
    </row>
    <row r="48" spans="1:15" ht="12.75" customHeight="1" x14ac:dyDescent="0.25">
      <c r="B48" s="363"/>
      <c r="C48" s="87"/>
      <c r="D48" s="82"/>
      <c r="J48" s="74"/>
      <c r="K48" s="75"/>
      <c r="L48" s="76"/>
      <c r="M48" s="160"/>
      <c r="N48" s="77"/>
    </row>
    <row r="49" spans="2:15" ht="12.75" customHeight="1" x14ac:dyDescent="0.25">
      <c r="B49" s="363"/>
      <c r="C49" s="87"/>
      <c r="D49" s="82"/>
      <c r="J49" s="74"/>
      <c r="K49" s="75"/>
      <c r="L49" s="76"/>
      <c r="M49" s="160"/>
      <c r="N49" s="77"/>
      <c r="O49" s="4">
        <v>0</v>
      </c>
    </row>
    <row r="50" spans="2:15" ht="12.75" customHeight="1" x14ac:dyDescent="0.25">
      <c r="B50" s="363"/>
      <c r="C50" s="87"/>
      <c r="D50" s="82"/>
      <c r="J50" s="74"/>
      <c r="K50" s="75"/>
      <c r="L50" s="76"/>
      <c r="M50" s="160"/>
      <c r="N50" s="77"/>
      <c r="O50" s="4" t="s">
        <v>479</v>
      </c>
    </row>
    <row r="51" spans="2:15" ht="12.75" customHeight="1" x14ac:dyDescent="0.25">
      <c r="B51" s="85"/>
      <c r="C51" s="87"/>
      <c r="J51" s="74"/>
      <c r="K51" s="75"/>
      <c r="L51" s="76"/>
      <c r="M51" s="160"/>
      <c r="N51" s="77"/>
      <c r="O51" s="4" t="s">
        <v>479</v>
      </c>
    </row>
    <row r="52" spans="2:15" ht="12.75" customHeight="1" x14ac:dyDescent="0.25">
      <c r="B52" s="85"/>
      <c r="C52" s="87"/>
      <c r="J52" s="74"/>
      <c r="K52" s="75"/>
      <c r="L52" s="76"/>
      <c r="M52" s="160"/>
      <c r="N52" s="77"/>
    </row>
    <row r="53" spans="2:15" ht="12.75" customHeight="1" x14ac:dyDescent="0.25">
      <c r="B53" s="85"/>
      <c r="C53" s="87"/>
      <c r="J53" s="74"/>
      <c r="K53" s="75"/>
      <c r="L53" s="76"/>
      <c r="M53" s="160"/>
      <c r="N53" s="77"/>
    </row>
    <row r="54" spans="2:15" ht="12.75" customHeight="1" x14ac:dyDescent="0.25">
      <c r="B54" s="85"/>
      <c r="C54" s="87"/>
      <c r="J54" s="74"/>
      <c r="K54" s="75"/>
      <c r="L54" s="76"/>
      <c r="M54" s="160"/>
      <c r="N54" s="77"/>
    </row>
    <row r="55" spans="2:15" ht="12.75" customHeight="1" x14ac:dyDescent="0.25">
      <c r="B55" s="85"/>
      <c r="C55" s="87"/>
      <c r="J55" s="74"/>
      <c r="K55" s="75"/>
      <c r="L55" s="76"/>
      <c r="M55" s="160"/>
      <c r="N55" s="77"/>
    </row>
    <row r="56" spans="2:15" ht="12.75" customHeight="1" x14ac:dyDescent="0.25">
      <c r="B56" s="85"/>
      <c r="C56" s="87"/>
      <c r="J56" s="74"/>
      <c r="K56" s="75"/>
      <c r="L56" s="76"/>
      <c r="M56" s="160"/>
      <c r="N56" s="77"/>
    </row>
    <row r="57" spans="2:15" ht="12.75" customHeight="1" x14ac:dyDescent="0.25">
      <c r="B57" s="85"/>
      <c r="C57" s="87"/>
      <c r="J57" s="74"/>
      <c r="K57" s="75"/>
      <c r="L57" s="76"/>
      <c r="M57" s="160"/>
      <c r="N57" s="77"/>
    </row>
    <row r="58" spans="2:15" ht="12.75" customHeight="1" x14ac:dyDescent="0.25">
      <c r="B58" s="85"/>
      <c r="C58" s="87"/>
      <c r="J58" s="74"/>
      <c r="K58" s="75"/>
      <c r="L58" s="76"/>
      <c r="M58" s="160"/>
      <c r="N58" s="77"/>
    </row>
    <row r="59" spans="2:15" ht="12.75" customHeight="1" x14ac:dyDescent="0.25">
      <c r="B59" s="85"/>
      <c r="C59" s="87"/>
      <c r="J59" s="74"/>
      <c r="K59" s="75"/>
      <c r="L59" s="76"/>
      <c r="M59" s="160"/>
      <c r="N59" s="77"/>
    </row>
    <row r="60" spans="2:15" ht="12.75" customHeight="1" x14ac:dyDescent="0.25">
      <c r="B60" s="85"/>
      <c r="C60" s="87"/>
      <c r="J60" s="74"/>
      <c r="K60" s="75"/>
      <c r="L60" s="76"/>
      <c r="M60" s="160"/>
      <c r="N60" s="77"/>
    </row>
    <row r="61" spans="2:15" ht="12.75" customHeight="1" x14ac:dyDescent="0.25">
      <c r="B61" s="85"/>
      <c r="C61" s="87"/>
      <c r="J61" s="74"/>
      <c r="K61" s="75"/>
      <c r="L61" s="76"/>
      <c r="M61" s="160"/>
      <c r="N61" s="77"/>
    </row>
    <row r="62" spans="2:15" ht="12.75" customHeight="1" x14ac:dyDescent="0.25">
      <c r="B62" s="85"/>
      <c r="C62" s="87"/>
      <c r="J62" s="74"/>
      <c r="K62" s="75"/>
      <c r="L62" s="76"/>
      <c r="M62" s="160"/>
      <c r="N62" s="77"/>
    </row>
    <row r="63" spans="2:15" ht="12.75" customHeight="1" x14ac:dyDescent="0.25">
      <c r="B63" s="85"/>
      <c r="C63" s="87"/>
      <c r="J63" s="74"/>
      <c r="K63" s="75"/>
      <c r="L63" s="76"/>
      <c r="M63" s="160"/>
      <c r="N63" s="77"/>
    </row>
    <row r="64" spans="2:15" ht="12.75" customHeight="1" x14ac:dyDescent="0.25">
      <c r="B64" s="85"/>
      <c r="C64" s="87"/>
      <c r="J64" s="74"/>
      <c r="K64" s="75"/>
      <c r="L64" s="76"/>
      <c r="M64" s="160"/>
      <c r="N64" s="77"/>
    </row>
    <row r="65" spans="2:15" ht="12.75" customHeight="1" x14ac:dyDescent="0.25">
      <c r="B65" s="85"/>
      <c r="C65" s="87"/>
      <c r="J65" s="74"/>
      <c r="K65" s="75"/>
      <c r="L65" s="76"/>
      <c r="M65" s="160"/>
      <c r="N65" s="77"/>
    </row>
    <row r="66" spans="2:15" ht="12.75" customHeight="1" x14ac:dyDescent="0.25">
      <c r="C66" s="87"/>
      <c r="J66" s="74"/>
      <c r="K66" s="75"/>
      <c r="L66" s="76"/>
      <c r="M66" s="160"/>
      <c r="N66" s="77"/>
    </row>
    <row r="67" spans="2:15" ht="12.75" customHeight="1" x14ac:dyDescent="0.25">
      <c r="C67" s="87"/>
    </row>
    <row r="68" spans="2:15" ht="12.75" customHeight="1" x14ac:dyDescent="0.25">
      <c r="C68" s="87"/>
    </row>
    <row r="69" spans="2:15" ht="12.75" customHeight="1" x14ac:dyDescent="0.25">
      <c r="C69" s="87"/>
    </row>
    <row r="70" spans="2:15" ht="12.75" customHeight="1" x14ac:dyDescent="0.25">
      <c r="C70" s="87"/>
    </row>
    <row r="71" spans="2:15" ht="12.75" customHeight="1" x14ac:dyDescent="0.25">
      <c r="C71" s="87"/>
    </row>
    <row r="72" spans="2:15" ht="12.75" customHeight="1" x14ac:dyDescent="0.25">
      <c r="O72" s="4">
        <v>1</v>
      </c>
    </row>
    <row r="83" spans="15:15" ht="12.75" customHeight="1" x14ac:dyDescent="0.25">
      <c r="O83" s="4" t="s">
        <v>479</v>
      </c>
    </row>
    <row r="90" spans="15:15" ht="12.75" customHeight="1" x14ac:dyDescent="0.25">
      <c r="O90" s="4">
        <v>1</v>
      </c>
    </row>
    <row r="120" spans="15:15" ht="12.75" customHeight="1" x14ac:dyDescent="0.25">
      <c r="O120" s="4" t="s">
        <v>479</v>
      </c>
    </row>
    <row r="123" spans="15:15" ht="12.75" customHeight="1" x14ac:dyDescent="0.25">
      <c r="O123" s="4">
        <v>0</v>
      </c>
    </row>
    <row r="124" spans="15:15" ht="12.75" customHeight="1" x14ac:dyDescent="0.25">
      <c r="O124" s="4">
        <v>1</v>
      </c>
    </row>
    <row r="165" spans="15:15" ht="12.75" customHeight="1" x14ac:dyDescent="0.25">
      <c r="O165" s="4">
        <v>0</v>
      </c>
    </row>
    <row r="178" spans="15:15" ht="12.75" customHeight="1" x14ac:dyDescent="0.25">
      <c r="O178" s="4">
        <v>0</v>
      </c>
    </row>
    <row r="201" spans="15:15" ht="12.75" customHeight="1" x14ac:dyDescent="0.25">
      <c r="O201" s="4">
        <v>0</v>
      </c>
    </row>
    <row r="207" spans="15:15" ht="12.75" customHeight="1" x14ac:dyDescent="0.25">
      <c r="O207" s="4">
        <v>0</v>
      </c>
    </row>
    <row r="249" ht="15" x14ac:dyDescent="0.25"/>
    <row r="250" ht="15" x14ac:dyDescent="0.25"/>
    <row r="251" ht="15" x14ac:dyDescent="0.25"/>
    <row r="252" ht="15" x14ac:dyDescent="0.25"/>
    <row r="253" ht="15" x14ac:dyDescent="0.25"/>
    <row r="254" ht="15" x14ac:dyDescent="0.25"/>
    <row r="255" ht="15" x14ac:dyDescent="0.25"/>
    <row r="256" ht="15" x14ac:dyDescent="0.25"/>
    <row r="267" spans="15:15" ht="12.75" customHeight="1" x14ac:dyDescent="0.25">
      <c r="O267" s="4">
        <v>1</v>
      </c>
    </row>
    <row r="276" spans="15:15" ht="12.75" customHeight="1" x14ac:dyDescent="0.25">
      <c r="O276" s="4">
        <v>1</v>
      </c>
    </row>
    <row r="277" spans="15:15" ht="12.75" customHeight="1" x14ac:dyDescent="0.25">
      <c r="O277" s="4">
        <v>0</v>
      </c>
    </row>
    <row r="279" spans="15:15" ht="12.75" customHeight="1" x14ac:dyDescent="0.25">
      <c r="O279" s="4">
        <v>1</v>
      </c>
    </row>
    <row r="280" spans="15:15" ht="12.75" customHeight="1" x14ac:dyDescent="0.25">
      <c r="O280" s="4" t="s">
        <v>479</v>
      </c>
    </row>
    <row r="283" spans="15:15" ht="12.75" customHeight="1" x14ac:dyDescent="0.25">
      <c r="O283" s="4">
        <v>1</v>
      </c>
    </row>
    <row r="287" spans="15:15" ht="12.75" customHeight="1" x14ac:dyDescent="0.25">
      <c r="O287" s="4">
        <v>0</v>
      </c>
    </row>
    <row r="291" spans="15:15" ht="12.75" customHeight="1" x14ac:dyDescent="0.25">
      <c r="O291" s="4">
        <v>0</v>
      </c>
    </row>
    <row r="293" spans="15:15" ht="12.75" customHeight="1" x14ac:dyDescent="0.25">
      <c r="O293" s="4" t="s">
        <v>479</v>
      </c>
    </row>
    <row r="306" spans="15:15" ht="12.75" customHeight="1" x14ac:dyDescent="0.25">
      <c r="O306" s="4">
        <v>0</v>
      </c>
    </row>
    <row r="310" spans="15:15" ht="12.75" customHeight="1" x14ac:dyDescent="0.25">
      <c r="O310" s="4">
        <v>0</v>
      </c>
    </row>
    <row r="312" spans="15:15" ht="12.75" customHeight="1" x14ac:dyDescent="0.25">
      <c r="O312" s="4" t="s">
        <v>479</v>
      </c>
    </row>
    <row r="313" spans="15:15" ht="12.75" customHeight="1" x14ac:dyDescent="0.25">
      <c r="O313" s="4" t="s">
        <v>479</v>
      </c>
    </row>
    <row r="314" spans="15:15" ht="12.75" customHeight="1" x14ac:dyDescent="0.25">
      <c r="O314" s="4" t="s">
        <v>479</v>
      </c>
    </row>
    <row r="317" spans="15:15" ht="12.75" customHeight="1" x14ac:dyDescent="0.25">
      <c r="O317" s="4">
        <v>1</v>
      </c>
    </row>
    <row r="319" spans="15:15" ht="12.75" customHeight="1" x14ac:dyDescent="0.25">
      <c r="O319" s="4">
        <v>0</v>
      </c>
    </row>
    <row r="320" spans="15:15" ht="12.75" customHeight="1" x14ac:dyDescent="0.25">
      <c r="O320" s="4" t="s">
        <v>479</v>
      </c>
    </row>
    <row r="321" spans="15:15" ht="12.75" customHeight="1" x14ac:dyDescent="0.25">
      <c r="O321" s="4">
        <v>1</v>
      </c>
    </row>
    <row r="324" spans="15:15" ht="12.75" customHeight="1" x14ac:dyDescent="0.25">
      <c r="O324" s="4">
        <v>0</v>
      </c>
    </row>
    <row r="330" spans="15:15" ht="12.75" customHeight="1" x14ac:dyDescent="0.25">
      <c r="O330" s="4">
        <v>1</v>
      </c>
    </row>
    <row r="343" spans="15:15" ht="12.75" customHeight="1" x14ac:dyDescent="0.25">
      <c r="O343" s="4">
        <v>1</v>
      </c>
    </row>
    <row r="349" spans="15:15" ht="12.75" customHeight="1" x14ac:dyDescent="0.25">
      <c r="O349" s="4">
        <v>0</v>
      </c>
    </row>
    <row r="358" spans="15:15" ht="12.75" customHeight="1" x14ac:dyDescent="0.25">
      <c r="O358" s="4">
        <v>1</v>
      </c>
    </row>
    <row r="359" spans="15:15" ht="12.75" customHeight="1" x14ac:dyDescent="0.25">
      <c r="O359" s="4">
        <v>1</v>
      </c>
    </row>
    <row r="360" spans="15:15" ht="12.75" customHeight="1" x14ac:dyDescent="0.25">
      <c r="O360" s="4">
        <v>1</v>
      </c>
    </row>
    <row r="361" spans="15:15" ht="12.75" customHeight="1" x14ac:dyDescent="0.25">
      <c r="O361" s="7">
        <v>1</v>
      </c>
    </row>
    <row r="362" spans="15:15" ht="12.75" customHeight="1" x14ac:dyDescent="0.25">
      <c r="O362" s="7">
        <v>0</v>
      </c>
    </row>
    <row r="363" spans="15:15" ht="12.75" customHeight="1" x14ac:dyDescent="0.25">
      <c r="O363" s="7">
        <v>1</v>
      </c>
    </row>
    <row r="364" spans="15:15" ht="12.75" customHeight="1" x14ac:dyDescent="0.25">
      <c r="O364" s="4">
        <v>1</v>
      </c>
    </row>
    <row r="367" spans="15:15" ht="12.75" customHeight="1" x14ac:dyDescent="0.25">
      <c r="O367" s="4">
        <v>0</v>
      </c>
    </row>
    <row r="378" spans="15:15" ht="12.75" customHeight="1" x14ac:dyDescent="0.25">
      <c r="O378" s="7">
        <v>0</v>
      </c>
    </row>
    <row r="413" spans="15:15" ht="12.75" customHeight="1" x14ac:dyDescent="0.25">
      <c r="O413" s="4">
        <v>1</v>
      </c>
    </row>
    <row r="415" spans="15:15" ht="12.75" customHeight="1" x14ac:dyDescent="0.25">
      <c r="O415" s="4">
        <v>1</v>
      </c>
    </row>
    <row r="441" spans="15:15" ht="12.75" customHeight="1" x14ac:dyDescent="0.25">
      <c r="O441" s="4">
        <v>0</v>
      </c>
    </row>
    <row r="443" spans="15:15" ht="12.75" customHeight="1" x14ac:dyDescent="0.25">
      <c r="O443" s="4">
        <v>1</v>
      </c>
    </row>
  </sheetData>
  <autoFilter ref="A12:O548"/>
  <conditionalFormatting sqref="B13:B997">
    <cfRule type="expression" dxfId="272" priority="19">
      <formula>G13=""</formula>
    </cfRule>
  </conditionalFormatting>
  <conditionalFormatting sqref="H13:H14 G15:H47">
    <cfRule type="expression" dxfId="271" priority="18">
      <formula>#REF!&lt;&gt;""</formula>
    </cfRule>
  </conditionalFormatting>
  <conditionalFormatting sqref="G13:G1047">
    <cfRule type="containsBlanks" dxfId="270" priority="4">
      <formula>LEN(TRIM(G13))=0</formula>
    </cfRule>
  </conditionalFormatting>
  <dataValidations xWindow="386" yWindow="915" count="4">
    <dataValidation type="list" allowBlank="1" showInputMessage="1" showErrorMessage="1" promptTitle="objets " prompt="objets disponibles" sqref="B12:B65">
      <formula1>OBJET</formula1>
    </dataValidation>
    <dataValidation type="list" allowBlank="1" showInputMessage="1" showErrorMessage="1" sqref="C13:C71">
      <formula1>BOIS</formula1>
    </dataValidation>
    <dataValidation type="list" allowBlank="1" showInputMessage="1" showErrorMessage="1" sqref="B1:B11">
      <formula1>objets</formula1>
    </dataValidation>
    <dataValidation type="list" allowBlank="1" showInputMessage="1" showErrorMessage="1" sqref="K13:K66">
      <formula1>DEPOTS</formula1>
    </dataValidation>
  </dataValidations>
  <hyperlinks>
    <hyperlink ref="B14" r:id="rId1"/>
    <hyperlink ref="B15" r:id="rId2"/>
    <hyperlink ref="B17:B18" r:id="rId3" display="coupelle "/>
    <hyperlink ref="B18" r:id="rId4"/>
    <hyperlink ref="B17" r:id="rId5"/>
    <hyperlink ref="B19" r:id="rId6"/>
    <hyperlink ref="B20:B21" r:id="rId7" display="boite à bijoux"/>
    <hyperlink ref="B20" r:id="rId8"/>
    <hyperlink ref="B21" r:id="rId9"/>
    <hyperlink ref="B22" r:id="rId10"/>
    <hyperlink ref="B24" r:id="rId11"/>
    <hyperlink ref="B23" r:id="rId12"/>
    <hyperlink ref="B25" r:id="rId13"/>
    <hyperlink ref="B26" r:id="rId14"/>
  </hyperlinks>
  <pageMargins left="0.7" right="0.7" top="0.75" bottom="0.75" header="0.3" footer="0.3"/>
  <pageSetup paperSize="9" orientation="portrait" r:id="rId15"/>
  <colBreaks count="1" manualBreakCount="1">
    <brk id="1" max="1048575" man="1"/>
  </colBreaks>
  <drawing r:id="rId16"/>
  <legacyDrawing r:id="rId1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18" name="Button 2">
              <controlPr defaultSize="0" print="0" autoFill="0" autoPict="0" macro="[0]!MajRépartition">
                <anchor moveWithCells="1" sizeWithCells="1">
                  <from>
                    <xdr:col>3</xdr:col>
                    <xdr:colOff>1000125</xdr:colOff>
                    <xdr:row>3</xdr:row>
                    <xdr:rowOff>76200</xdr:rowOff>
                  </from>
                  <to>
                    <xdr:col>5</xdr:col>
                    <xdr:colOff>28575</xdr:colOff>
                    <xdr:row>4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O508"/>
  <sheetViews>
    <sheetView workbookViewId="0"/>
  </sheetViews>
  <sheetFormatPr baseColWidth="10" defaultRowHeight="15" x14ac:dyDescent="0.25"/>
  <sheetData>
    <row r="1" spans="1:15" ht="18.75" x14ac:dyDescent="0.3">
      <c r="A1" s="186"/>
      <c r="B1" s="170"/>
      <c r="C1" s="171"/>
      <c r="D1" s="24"/>
      <c r="E1" s="194"/>
      <c r="F1" s="173"/>
      <c r="G1" s="22"/>
      <c r="I1" s="195"/>
      <c r="J1" s="195"/>
      <c r="K1" s="36"/>
      <c r="O1" s="24"/>
    </row>
    <row r="2" spans="1:15" ht="28.5" x14ac:dyDescent="0.25">
      <c r="A2" s="196"/>
      <c r="B2" s="170"/>
      <c r="C2" s="175"/>
      <c r="D2" s="176"/>
      <c r="E2" s="197"/>
      <c r="F2" s="30"/>
      <c r="G2" s="30"/>
      <c r="H2" s="128"/>
      <c r="I2" s="195"/>
      <c r="J2" s="195"/>
      <c r="K2" s="36"/>
      <c r="O2" s="234" t="s">
        <v>228</v>
      </c>
    </row>
    <row r="3" spans="1:15" ht="28.5" x14ac:dyDescent="0.25">
      <c r="A3" s="196"/>
      <c r="B3" s="170"/>
      <c r="C3" s="171"/>
      <c r="D3" s="30"/>
      <c r="E3" s="197"/>
      <c r="F3" s="30"/>
      <c r="G3" s="30"/>
      <c r="H3" s="128"/>
      <c r="I3" s="195"/>
      <c r="J3" s="195"/>
      <c r="K3" s="32"/>
      <c r="O3" s="24"/>
    </row>
    <row r="4" spans="1:15" x14ac:dyDescent="0.25">
      <c r="A4" s="196"/>
      <c r="B4" s="170"/>
      <c r="C4" s="171"/>
      <c r="D4" s="24"/>
      <c r="E4" s="198"/>
      <c r="F4" s="173"/>
      <c r="G4" s="22"/>
      <c r="I4" s="195"/>
      <c r="J4" s="195"/>
      <c r="K4" s="36"/>
      <c r="O4" s="24"/>
    </row>
    <row r="5" spans="1:15" x14ac:dyDescent="0.25">
      <c r="A5" s="196"/>
      <c r="B5" s="170"/>
      <c r="C5" s="171"/>
      <c r="D5" s="24"/>
      <c r="E5" s="198"/>
      <c r="F5" s="173"/>
      <c r="G5" s="22"/>
      <c r="I5" s="195"/>
      <c r="J5" s="195"/>
      <c r="K5" s="36"/>
      <c r="O5" s="24"/>
    </row>
    <row r="6" spans="1:15" ht="21" x14ac:dyDescent="0.35">
      <c r="A6" s="196"/>
      <c r="B6" s="178"/>
      <c r="C6" s="171"/>
      <c r="D6" s="24"/>
      <c r="E6" s="198"/>
      <c r="F6" s="173"/>
      <c r="G6" s="37" t="s">
        <v>305</v>
      </c>
      <c r="I6" s="195"/>
      <c r="J6" s="195"/>
      <c r="K6" s="32"/>
      <c r="N6" s="36"/>
      <c r="O6" s="24"/>
    </row>
    <row r="7" spans="1:15" ht="15.75" x14ac:dyDescent="0.25">
      <c r="A7" s="196"/>
      <c r="B7" s="170"/>
      <c r="C7" s="171"/>
      <c r="D7" s="24"/>
      <c r="E7" s="198"/>
      <c r="G7" s="236" t="s">
        <v>308</v>
      </c>
      <c r="H7" s="224" t="s">
        <v>307</v>
      </c>
      <c r="I7" s="195"/>
      <c r="J7" s="195"/>
      <c r="K7" s="173"/>
      <c r="L7" s="164" t="s">
        <v>301</v>
      </c>
      <c r="M7" s="256"/>
      <c r="N7" s="38"/>
      <c r="O7" s="24"/>
    </row>
    <row r="8" spans="1:15" ht="15.75" x14ac:dyDescent="0.25">
      <c r="A8" s="196"/>
      <c r="B8" s="170"/>
      <c r="C8" s="171"/>
      <c r="D8" s="24"/>
      <c r="E8" s="199"/>
      <c r="F8" s="173"/>
      <c r="G8" s="200">
        <f>COUNT(G13:G500,1)</f>
        <v>77</v>
      </c>
      <c r="H8" s="237">
        <f>COUNTIF($N$13:$N$250,"à renouveler")</f>
        <v>48</v>
      </c>
      <c r="I8" s="195"/>
      <c r="J8" s="195"/>
      <c r="K8" s="43"/>
      <c r="L8" s="201">
        <f>SUBTOTAL(9,L13:L500)</f>
        <v>790.66666666666674</v>
      </c>
      <c r="M8" s="123"/>
      <c r="N8" s="41"/>
      <c r="O8" s="24"/>
    </row>
    <row r="9" spans="1:15" ht="15.75" x14ac:dyDescent="0.25">
      <c r="A9" s="196"/>
      <c r="B9" s="170"/>
      <c r="C9" s="171"/>
      <c r="D9" s="24"/>
      <c r="E9" s="199"/>
      <c r="F9" s="173"/>
      <c r="G9" s="40"/>
      <c r="H9" s="129"/>
      <c r="I9" s="195"/>
      <c r="J9" s="195"/>
      <c r="K9" s="180"/>
      <c r="L9" s="123"/>
      <c r="M9" s="123"/>
      <c r="N9" s="41"/>
      <c r="O9" s="24"/>
    </row>
    <row r="10" spans="1:15" ht="15.75" x14ac:dyDescent="0.25">
      <c r="A10" s="196"/>
      <c r="B10" s="170"/>
      <c r="C10" s="171"/>
      <c r="D10" s="24"/>
      <c r="E10" s="202"/>
      <c r="F10" s="182"/>
      <c r="G10" s="46"/>
      <c r="H10" s="188"/>
      <c r="I10" s="195"/>
      <c r="J10" s="195"/>
      <c r="K10" s="32"/>
      <c r="L10" s="49"/>
      <c r="M10" s="49"/>
      <c r="O10" s="24"/>
    </row>
    <row r="11" spans="1:15" ht="15.75" x14ac:dyDescent="0.25">
      <c r="A11" s="196"/>
      <c r="B11" s="170"/>
      <c r="C11" s="171"/>
      <c r="D11" s="24"/>
      <c r="E11" s="202"/>
      <c r="F11" s="182"/>
      <c r="G11" s="46"/>
      <c r="H11" s="188"/>
      <c r="I11" s="195"/>
      <c r="J11" s="195"/>
      <c r="K11" s="32"/>
      <c r="O11" s="24"/>
    </row>
    <row r="12" spans="1:15" ht="15.75" x14ac:dyDescent="0.25">
      <c r="A12" s="203" t="s">
        <v>231</v>
      </c>
      <c r="B12" s="184" t="s">
        <v>0</v>
      </c>
      <c r="C12" s="184" t="s">
        <v>232</v>
      </c>
      <c r="D12" s="184" t="s">
        <v>233</v>
      </c>
      <c r="E12" s="204" t="s">
        <v>234</v>
      </c>
      <c r="F12" s="183" t="s">
        <v>235</v>
      </c>
      <c r="G12" s="183" t="s">
        <v>236</v>
      </c>
      <c r="H12" s="54" t="s">
        <v>237</v>
      </c>
      <c r="I12" s="203" t="s">
        <v>238</v>
      </c>
      <c r="J12" s="203" t="s">
        <v>239</v>
      </c>
      <c r="K12" s="55" t="s">
        <v>240</v>
      </c>
      <c r="L12" s="124" t="s">
        <v>241</v>
      </c>
      <c r="M12" s="124" t="s">
        <v>242</v>
      </c>
      <c r="N12" s="57" t="s">
        <v>243</v>
      </c>
      <c r="O12" s="36"/>
    </row>
    <row r="13" spans="1:15" ht="15.75" x14ac:dyDescent="0.25">
      <c r="A13" s="146">
        <v>42013</v>
      </c>
      <c r="B13" s="363" t="s">
        <v>224</v>
      </c>
      <c r="C13" s="100" t="s">
        <v>138</v>
      </c>
      <c r="D13" s="82" t="s">
        <v>1</v>
      </c>
      <c r="E13" s="99"/>
      <c r="F13" s="66">
        <v>32</v>
      </c>
      <c r="G13" s="89"/>
      <c r="H13" s="67">
        <v>15</v>
      </c>
      <c r="I13" s="109" t="s">
        <v>316</v>
      </c>
      <c r="J13" s="74" t="s">
        <v>314</v>
      </c>
      <c r="K13" s="75" t="s">
        <v>228</v>
      </c>
      <c r="L13" s="76">
        <v>10</v>
      </c>
      <c r="M13" s="104" t="s">
        <v>314</v>
      </c>
      <c r="N13" s="77" t="s">
        <v>315</v>
      </c>
      <c r="O13" s="24"/>
    </row>
    <row r="14" spans="1:15" ht="15.75" x14ac:dyDescent="0.25">
      <c r="A14" s="146">
        <v>42013</v>
      </c>
      <c r="B14" s="363" t="s">
        <v>134</v>
      </c>
      <c r="C14" s="101" t="s">
        <v>138</v>
      </c>
      <c r="D14" s="82" t="s">
        <v>1</v>
      </c>
      <c r="E14" s="99" t="s">
        <v>254</v>
      </c>
      <c r="F14" s="66">
        <v>33</v>
      </c>
      <c r="G14" s="89"/>
      <c r="H14" s="67">
        <v>15</v>
      </c>
      <c r="I14" s="109">
        <v>42156</v>
      </c>
      <c r="J14" s="74" t="s">
        <v>314</v>
      </c>
      <c r="K14" s="75" t="s">
        <v>228</v>
      </c>
      <c r="L14" s="76">
        <v>10</v>
      </c>
      <c r="M14" s="104" t="s">
        <v>314</v>
      </c>
      <c r="N14" s="77" t="s">
        <v>315</v>
      </c>
      <c r="O14" s="24"/>
    </row>
    <row r="15" spans="1:15" ht="15.75" x14ac:dyDescent="0.25">
      <c r="A15" s="146">
        <v>42013</v>
      </c>
      <c r="B15" s="362" t="s">
        <v>46</v>
      </c>
      <c r="C15" s="64" t="s">
        <v>32</v>
      </c>
      <c r="D15" s="82" t="s">
        <v>33</v>
      </c>
      <c r="E15" s="102"/>
      <c r="F15" s="66">
        <v>41</v>
      </c>
      <c r="G15" s="89"/>
      <c r="H15" s="67">
        <v>30</v>
      </c>
      <c r="I15" s="109">
        <v>42370</v>
      </c>
      <c r="J15" s="74" t="s">
        <v>314</v>
      </c>
      <c r="K15" s="75" t="s">
        <v>228</v>
      </c>
      <c r="L15" s="76">
        <v>20</v>
      </c>
      <c r="M15" s="104" t="s">
        <v>314</v>
      </c>
      <c r="N15" s="77" t="s">
        <v>315</v>
      </c>
      <c r="O15" s="24"/>
    </row>
    <row r="16" spans="1:15" ht="15.75" x14ac:dyDescent="0.25">
      <c r="A16" s="146">
        <v>42013</v>
      </c>
      <c r="B16" s="362" t="s">
        <v>224</v>
      </c>
      <c r="C16" s="100" t="s">
        <v>123</v>
      </c>
      <c r="D16" s="82" t="s">
        <v>124</v>
      </c>
      <c r="E16" s="99"/>
      <c r="F16" s="66">
        <v>73</v>
      </c>
      <c r="G16" s="89"/>
      <c r="H16" s="67">
        <v>15</v>
      </c>
      <c r="I16" s="109">
        <v>43435</v>
      </c>
      <c r="J16" s="74" t="s">
        <v>314</v>
      </c>
      <c r="K16" s="75" t="s">
        <v>228</v>
      </c>
      <c r="L16" s="76">
        <v>10</v>
      </c>
      <c r="M16" s="104" t="s">
        <v>314</v>
      </c>
      <c r="N16" s="77" t="s">
        <v>315</v>
      </c>
      <c r="O16" s="24"/>
    </row>
    <row r="17" spans="1:15" ht="15.75" x14ac:dyDescent="0.25">
      <c r="A17" s="146">
        <v>42013</v>
      </c>
      <c r="B17" s="363" t="s">
        <v>173</v>
      </c>
      <c r="C17" s="64" t="s">
        <v>89</v>
      </c>
      <c r="D17" s="82" t="s">
        <v>89</v>
      </c>
      <c r="E17" s="99" t="s">
        <v>255</v>
      </c>
      <c r="F17" s="66">
        <v>401</v>
      </c>
      <c r="G17" s="89">
        <v>1</v>
      </c>
      <c r="H17" s="67">
        <v>100</v>
      </c>
      <c r="I17" s="109"/>
      <c r="J17" s="74" t="s">
        <v>314</v>
      </c>
      <c r="K17" s="75" t="s">
        <v>228</v>
      </c>
      <c r="L17" s="76" t="s">
        <v>314</v>
      </c>
      <c r="M17" s="104" t="s">
        <v>314</v>
      </c>
      <c r="N17" s="77" t="s">
        <v>314</v>
      </c>
      <c r="O17" s="24"/>
    </row>
    <row r="18" spans="1:15" ht="15.75" x14ac:dyDescent="0.25">
      <c r="A18" s="146">
        <v>42013</v>
      </c>
      <c r="B18" s="363" t="s">
        <v>196</v>
      </c>
      <c r="C18" s="278" t="s">
        <v>38</v>
      </c>
      <c r="D18" s="82" t="s">
        <v>39</v>
      </c>
      <c r="E18" s="99" t="s">
        <v>260</v>
      </c>
      <c r="F18" s="66">
        <v>408</v>
      </c>
      <c r="G18" s="89">
        <v>1</v>
      </c>
      <c r="H18" s="67">
        <v>20</v>
      </c>
      <c r="I18" s="109"/>
      <c r="J18" s="74" t="s">
        <v>314</v>
      </c>
      <c r="K18" s="75" t="s">
        <v>228</v>
      </c>
      <c r="L18" s="76" t="s">
        <v>314</v>
      </c>
      <c r="M18" s="104" t="s">
        <v>314</v>
      </c>
      <c r="N18" s="77" t="s">
        <v>314</v>
      </c>
      <c r="O18" s="24"/>
    </row>
    <row r="19" spans="1:15" ht="15.75" x14ac:dyDescent="0.25">
      <c r="A19" s="146">
        <v>43682</v>
      </c>
      <c r="B19" s="363" t="s">
        <v>195</v>
      </c>
      <c r="C19" s="278" t="s">
        <v>38</v>
      </c>
      <c r="D19" s="82" t="s">
        <v>39</v>
      </c>
      <c r="E19" s="99" t="s">
        <v>260</v>
      </c>
      <c r="F19" s="66">
        <v>409</v>
      </c>
      <c r="G19" s="89">
        <v>1</v>
      </c>
      <c r="H19" s="67">
        <v>25</v>
      </c>
      <c r="I19" s="68"/>
      <c r="J19" s="74" t="s">
        <v>314</v>
      </c>
      <c r="K19" s="75" t="s">
        <v>228</v>
      </c>
      <c r="L19" s="76" t="s">
        <v>314</v>
      </c>
      <c r="M19" s="104" t="s">
        <v>314</v>
      </c>
      <c r="N19" s="77" t="s">
        <v>314</v>
      </c>
      <c r="O19" s="24"/>
    </row>
    <row r="20" spans="1:15" ht="15.75" x14ac:dyDescent="0.25">
      <c r="A20" s="146">
        <v>42258</v>
      </c>
      <c r="B20" s="362" t="s">
        <v>145</v>
      </c>
      <c r="C20" s="105" t="s">
        <v>140</v>
      </c>
      <c r="D20" s="82" t="s">
        <v>141</v>
      </c>
      <c r="E20" s="59" t="s">
        <v>265</v>
      </c>
      <c r="F20" s="106">
        <v>11001</v>
      </c>
      <c r="G20" s="89"/>
      <c r="H20" s="67">
        <v>20</v>
      </c>
      <c r="I20" s="259">
        <v>42064</v>
      </c>
      <c r="J20" s="74" t="s">
        <v>314</v>
      </c>
      <c r="K20" s="75" t="s">
        <v>228</v>
      </c>
      <c r="L20" s="76">
        <v>13.333333333333334</v>
      </c>
      <c r="M20" s="104" t="s">
        <v>314</v>
      </c>
      <c r="N20" s="77" t="s">
        <v>315</v>
      </c>
      <c r="O20" s="24"/>
    </row>
    <row r="21" spans="1:15" ht="15.75" x14ac:dyDescent="0.25">
      <c r="A21" s="146">
        <v>42258</v>
      </c>
      <c r="B21" s="362" t="s">
        <v>137</v>
      </c>
      <c r="C21" s="105" t="s">
        <v>117</v>
      </c>
      <c r="D21" s="82" t="s">
        <v>118</v>
      </c>
      <c r="E21" s="59"/>
      <c r="F21" s="106">
        <v>11002</v>
      </c>
      <c r="G21" s="89">
        <v>1</v>
      </c>
      <c r="H21" s="67">
        <v>10</v>
      </c>
      <c r="I21" s="259"/>
      <c r="J21" s="74" t="s">
        <v>314</v>
      </c>
      <c r="K21" s="75" t="s">
        <v>228</v>
      </c>
      <c r="L21" s="76" t="s">
        <v>314</v>
      </c>
      <c r="M21" s="104" t="s">
        <v>314</v>
      </c>
      <c r="N21" s="77" t="s">
        <v>314</v>
      </c>
      <c r="O21" s="24"/>
    </row>
    <row r="22" spans="1:15" ht="15.75" x14ac:dyDescent="0.25">
      <c r="A22" s="146">
        <v>42258</v>
      </c>
      <c r="B22" s="362" t="s">
        <v>119</v>
      </c>
      <c r="C22" s="105" t="s">
        <v>56</v>
      </c>
      <c r="D22" s="82" t="s">
        <v>57</v>
      </c>
      <c r="E22" s="59"/>
      <c r="F22" s="106">
        <v>11003</v>
      </c>
      <c r="G22" s="89"/>
      <c r="H22" s="67">
        <v>15</v>
      </c>
      <c r="I22" s="259" t="s">
        <v>266</v>
      </c>
      <c r="J22" s="74" t="s">
        <v>314</v>
      </c>
      <c r="K22" s="75" t="s">
        <v>228</v>
      </c>
      <c r="L22" s="76">
        <v>10</v>
      </c>
      <c r="M22" s="104" t="s">
        <v>314</v>
      </c>
      <c r="N22" s="77" t="s">
        <v>315</v>
      </c>
      <c r="O22" s="24"/>
    </row>
    <row r="23" spans="1:15" ht="15.75" x14ac:dyDescent="0.25">
      <c r="A23" s="149">
        <v>42258</v>
      </c>
      <c r="B23" s="362" t="s">
        <v>110</v>
      </c>
      <c r="C23" s="105" t="s">
        <v>32</v>
      </c>
      <c r="D23" s="82" t="s">
        <v>33</v>
      </c>
      <c r="E23" s="59"/>
      <c r="F23" s="106">
        <v>11004</v>
      </c>
      <c r="G23" s="89"/>
      <c r="H23" s="67">
        <v>20</v>
      </c>
      <c r="I23" s="259">
        <v>41974</v>
      </c>
      <c r="J23" s="74" t="s">
        <v>314</v>
      </c>
      <c r="K23" s="75" t="s">
        <v>228</v>
      </c>
      <c r="L23" s="76">
        <v>13.333333333333334</v>
      </c>
      <c r="M23" s="104" t="s">
        <v>314</v>
      </c>
      <c r="N23" s="77" t="s">
        <v>315</v>
      </c>
      <c r="O23" s="24"/>
    </row>
    <row r="24" spans="1:15" ht="15.75" x14ac:dyDescent="0.25">
      <c r="A24" s="146"/>
      <c r="B24" s="363" t="s">
        <v>210</v>
      </c>
      <c r="C24" s="100" t="s">
        <v>117</v>
      </c>
      <c r="D24" s="82" t="s">
        <v>118</v>
      </c>
      <c r="E24" s="99"/>
      <c r="F24" s="66">
        <v>12004</v>
      </c>
      <c r="G24" s="89"/>
      <c r="H24" s="67">
        <v>10</v>
      </c>
      <c r="I24" s="258">
        <v>41974</v>
      </c>
      <c r="J24" s="74" t="s">
        <v>314</v>
      </c>
      <c r="K24" s="75" t="s">
        <v>228</v>
      </c>
      <c r="L24" s="76">
        <v>6.666666666666667</v>
      </c>
      <c r="M24" s="104" t="s">
        <v>314</v>
      </c>
      <c r="N24" s="77" t="s">
        <v>315</v>
      </c>
      <c r="O24" s="24"/>
    </row>
    <row r="25" spans="1:15" ht="15.75" x14ac:dyDescent="0.25">
      <c r="A25" s="147">
        <v>42354</v>
      </c>
      <c r="B25" s="362" t="s">
        <v>134</v>
      </c>
      <c r="C25" s="64" t="s">
        <v>140</v>
      </c>
      <c r="D25" s="82" t="s">
        <v>141</v>
      </c>
      <c r="E25" s="99" t="s">
        <v>245</v>
      </c>
      <c r="F25" s="66">
        <v>12005</v>
      </c>
      <c r="G25" s="89"/>
      <c r="H25" s="67">
        <v>15</v>
      </c>
      <c r="I25" s="258">
        <v>42461</v>
      </c>
      <c r="J25" s="74" t="s">
        <v>314</v>
      </c>
      <c r="K25" s="75" t="s">
        <v>228</v>
      </c>
      <c r="L25" s="76">
        <v>10</v>
      </c>
      <c r="M25" s="104" t="s">
        <v>314</v>
      </c>
      <c r="N25" s="77" t="s">
        <v>315</v>
      </c>
      <c r="O25" s="24"/>
    </row>
    <row r="26" spans="1:15" ht="15.75" x14ac:dyDescent="0.25">
      <c r="A26" s="147"/>
      <c r="B26" s="362" t="s">
        <v>198</v>
      </c>
      <c r="C26" s="64" t="s">
        <v>11</v>
      </c>
      <c r="D26" s="82" t="s">
        <v>12</v>
      </c>
      <c r="E26" s="99" t="s">
        <v>267</v>
      </c>
      <c r="F26" s="66">
        <v>12008</v>
      </c>
      <c r="G26" s="89"/>
      <c r="H26" s="67">
        <v>10</v>
      </c>
      <c r="I26" s="258" t="s">
        <v>268</v>
      </c>
      <c r="J26" s="74" t="s">
        <v>314</v>
      </c>
      <c r="K26" s="69" t="s">
        <v>228</v>
      </c>
      <c r="L26" s="76">
        <v>6.666666666666667</v>
      </c>
      <c r="M26" s="104" t="s">
        <v>314</v>
      </c>
      <c r="N26" s="77" t="s">
        <v>315</v>
      </c>
      <c r="O26" s="24"/>
    </row>
    <row r="27" spans="1:15" ht="15.75" x14ac:dyDescent="0.25">
      <c r="A27" s="146"/>
      <c r="B27" s="363" t="s">
        <v>7</v>
      </c>
      <c r="C27" s="100" t="s">
        <v>108</v>
      </c>
      <c r="D27" s="82" t="s">
        <v>109</v>
      </c>
      <c r="E27" s="99"/>
      <c r="F27" s="66">
        <v>13001</v>
      </c>
      <c r="G27" s="89"/>
      <c r="H27" s="67">
        <v>15</v>
      </c>
      <c r="I27" s="258">
        <v>43435</v>
      </c>
      <c r="J27" s="74" t="s">
        <v>314</v>
      </c>
      <c r="K27" s="69" t="s">
        <v>228</v>
      </c>
      <c r="L27" s="76">
        <v>10</v>
      </c>
      <c r="M27" s="104" t="s">
        <v>314</v>
      </c>
      <c r="N27" s="77" t="s">
        <v>315</v>
      </c>
      <c r="O27" s="24"/>
    </row>
    <row r="28" spans="1:15" ht="15.75" x14ac:dyDescent="0.25">
      <c r="A28" s="146"/>
      <c r="B28" s="363" t="s">
        <v>4</v>
      </c>
      <c r="C28" s="64" t="s">
        <v>108</v>
      </c>
      <c r="D28" s="82" t="s">
        <v>109</v>
      </c>
      <c r="E28" s="99" t="s">
        <v>272</v>
      </c>
      <c r="F28" s="66">
        <v>13019</v>
      </c>
      <c r="G28" s="89">
        <v>1</v>
      </c>
      <c r="H28" s="67">
        <v>20</v>
      </c>
      <c r="I28" s="258"/>
      <c r="J28" s="74" t="s">
        <v>314</v>
      </c>
      <c r="K28" s="69" t="s">
        <v>228</v>
      </c>
      <c r="L28" s="76" t="s">
        <v>314</v>
      </c>
      <c r="M28" s="104" t="s">
        <v>314</v>
      </c>
      <c r="N28" s="77" t="s">
        <v>314</v>
      </c>
      <c r="O28" s="24"/>
    </row>
    <row r="29" spans="1:15" ht="15.75" x14ac:dyDescent="0.25">
      <c r="A29" s="147">
        <v>42354</v>
      </c>
      <c r="B29" s="363" t="s">
        <v>4</v>
      </c>
      <c r="C29" s="64" t="s">
        <v>108</v>
      </c>
      <c r="D29" s="82" t="s">
        <v>109</v>
      </c>
      <c r="E29" s="99" t="s">
        <v>272</v>
      </c>
      <c r="F29" s="66">
        <v>13019</v>
      </c>
      <c r="G29" s="89">
        <v>1</v>
      </c>
      <c r="H29" s="67">
        <v>20</v>
      </c>
      <c r="I29" s="258"/>
      <c r="J29" s="74" t="s">
        <v>314</v>
      </c>
      <c r="K29" s="69" t="s">
        <v>228</v>
      </c>
      <c r="L29" s="76" t="s">
        <v>314</v>
      </c>
      <c r="M29" s="104" t="s">
        <v>314</v>
      </c>
      <c r="N29" s="77" t="s">
        <v>314</v>
      </c>
      <c r="O29" s="24"/>
    </row>
    <row r="30" spans="1:15" ht="15.75" x14ac:dyDescent="0.25">
      <c r="A30" s="146">
        <v>42642</v>
      </c>
      <c r="B30" s="363" t="s">
        <v>67</v>
      </c>
      <c r="C30" s="64" t="s">
        <v>89</v>
      </c>
      <c r="D30" s="82" t="s">
        <v>89</v>
      </c>
      <c r="E30" s="99" t="s">
        <v>273</v>
      </c>
      <c r="F30" s="66">
        <v>13027</v>
      </c>
      <c r="G30" s="89">
        <v>1</v>
      </c>
      <c r="H30" s="67">
        <v>30</v>
      </c>
      <c r="I30" s="258"/>
      <c r="J30" s="74" t="s">
        <v>314</v>
      </c>
      <c r="K30" s="69" t="s">
        <v>228</v>
      </c>
      <c r="L30" s="76" t="s">
        <v>314</v>
      </c>
      <c r="M30" s="104" t="s">
        <v>314</v>
      </c>
      <c r="N30" s="77" t="s">
        <v>314</v>
      </c>
      <c r="O30" s="24"/>
    </row>
    <row r="31" spans="1:15" ht="15.75" x14ac:dyDescent="0.25">
      <c r="A31" s="147"/>
      <c r="B31" s="363" t="s">
        <v>193</v>
      </c>
      <c r="C31" s="100" t="s">
        <v>117</v>
      </c>
      <c r="D31" s="82" t="s">
        <v>118</v>
      </c>
      <c r="E31" s="99" t="s">
        <v>274</v>
      </c>
      <c r="F31" s="66">
        <v>13029</v>
      </c>
      <c r="G31" s="89"/>
      <c r="H31" s="67">
        <v>40</v>
      </c>
      <c r="I31" s="258">
        <v>42095</v>
      </c>
      <c r="J31" s="74" t="s">
        <v>314</v>
      </c>
      <c r="K31" s="69" t="s">
        <v>228</v>
      </c>
      <c r="L31" s="76">
        <v>26.666666666666668</v>
      </c>
      <c r="M31" s="104" t="s">
        <v>314</v>
      </c>
      <c r="N31" s="77" t="s">
        <v>315</v>
      </c>
      <c r="O31" s="24"/>
    </row>
    <row r="32" spans="1:15" ht="15.75" x14ac:dyDescent="0.25">
      <c r="A32" s="146"/>
      <c r="B32" s="363" t="s">
        <v>209</v>
      </c>
      <c r="C32" s="64" t="s">
        <v>38</v>
      </c>
      <c r="D32" s="82" t="s">
        <v>39</v>
      </c>
      <c r="E32" s="99" t="s">
        <v>260</v>
      </c>
      <c r="F32" s="66">
        <v>14002</v>
      </c>
      <c r="G32" s="89"/>
      <c r="H32" s="67">
        <v>20</v>
      </c>
      <c r="I32" s="258">
        <v>42095</v>
      </c>
      <c r="J32" s="74" t="s">
        <v>314</v>
      </c>
      <c r="K32" s="69" t="s">
        <v>228</v>
      </c>
      <c r="L32" s="76">
        <v>13.333333333333334</v>
      </c>
      <c r="M32" s="104" t="s">
        <v>314</v>
      </c>
      <c r="N32" s="77" t="s">
        <v>315</v>
      </c>
      <c r="O32" s="24"/>
    </row>
    <row r="33" spans="1:15" ht="15.75" x14ac:dyDescent="0.25">
      <c r="A33" s="146"/>
      <c r="B33" s="363" t="s">
        <v>186</v>
      </c>
      <c r="C33" s="100" t="s">
        <v>117</v>
      </c>
      <c r="D33" s="82" t="s">
        <v>118</v>
      </c>
      <c r="E33" s="99" t="s">
        <v>263</v>
      </c>
      <c r="F33" s="66">
        <v>14005</v>
      </c>
      <c r="G33" s="89"/>
      <c r="H33" s="67">
        <v>50</v>
      </c>
      <c r="I33" s="258"/>
      <c r="J33" s="74" t="s">
        <v>314</v>
      </c>
      <c r="K33" s="69" t="s">
        <v>228</v>
      </c>
      <c r="L33" s="76">
        <v>33.333333333333336</v>
      </c>
      <c r="M33" s="104" t="s">
        <v>314</v>
      </c>
      <c r="N33" s="77" t="s">
        <v>315</v>
      </c>
      <c r="O33" s="24"/>
    </row>
    <row r="34" spans="1:15" ht="15.75" x14ac:dyDescent="0.25">
      <c r="A34" s="146"/>
      <c r="B34" s="363" t="s">
        <v>186</v>
      </c>
      <c r="C34" s="100" t="s">
        <v>117</v>
      </c>
      <c r="D34" s="82" t="s">
        <v>118</v>
      </c>
      <c r="E34" s="99" t="s">
        <v>263</v>
      </c>
      <c r="F34" s="66">
        <v>14005</v>
      </c>
      <c r="G34" s="89"/>
      <c r="H34" s="67">
        <v>50</v>
      </c>
      <c r="I34" s="258"/>
      <c r="J34" s="74" t="s">
        <v>314</v>
      </c>
      <c r="K34" s="69" t="s">
        <v>228</v>
      </c>
      <c r="L34" s="76">
        <v>33.333333333333336</v>
      </c>
      <c r="M34" s="104" t="s">
        <v>314</v>
      </c>
      <c r="N34" s="77" t="s">
        <v>315</v>
      </c>
      <c r="O34" s="24"/>
    </row>
    <row r="35" spans="1:15" ht="15.75" x14ac:dyDescent="0.25">
      <c r="A35" s="146"/>
      <c r="B35" s="363" t="s">
        <v>186</v>
      </c>
      <c r="C35" s="100" t="s">
        <v>117</v>
      </c>
      <c r="D35" s="82" t="s">
        <v>118</v>
      </c>
      <c r="E35" s="99" t="s">
        <v>263</v>
      </c>
      <c r="F35" s="66">
        <v>14005</v>
      </c>
      <c r="G35" s="89"/>
      <c r="H35" s="67">
        <v>50</v>
      </c>
      <c r="I35" s="258"/>
      <c r="J35" s="74" t="s">
        <v>314</v>
      </c>
      <c r="K35" s="69" t="s">
        <v>228</v>
      </c>
      <c r="L35" s="76">
        <v>33.333333333333336</v>
      </c>
      <c r="M35" s="104" t="s">
        <v>314</v>
      </c>
      <c r="N35" s="77" t="s">
        <v>315</v>
      </c>
      <c r="O35" s="24"/>
    </row>
    <row r="36" spans="1:15" ht="15.75" x14ac:dyDescent="0.25">
      <c r="A36" s="146"/>
      <c r="B36" s="363" t="s">
        <v>4</v>
      </c>
      <c r="C36" s="100" t="s">
        <v>140</v>
      </c>
      <c r="D36" s="82" t="s">
        <v>141</v>
      </c>
      <c r="E36" s="99"/>
      <c r="F36" s="66">
        <v>14006</v>
      </c>
      <c r="G36" s="89"/>
      <c r="H36" s="67">
        <v>20</v>
      </c>
      <c r="I36" s="258">
        <v>42217</v>
      </c>
      <c r="J36" s="74" t="s">
        <v>314</v>
      </c>
      <c r="K36" s="69" t="s">
        <v>228</v>
      </c>
      <c r="L36" s="76">
        <v>13.333333333333334</v>
      </c>
      <c r="M36" s="104" t="s">
        <v>314</v>
      </c>
      <c r="N36" s="77" t="s">
        <v>315</v>
      </c>
      <c r="O36" s="24"/>
    </row>
    <row r="37" spans="1:15" ht="15.75" x14ac:dyDescent="0.25">
      <c r="A37" s="147"/>
      <c r="B37" s="363" t="s">
        <v>7</v>
      </c>
      <c r="C37" s="100" t="s">
        <v>140</v>
      </c>
      <c r="D37" s="82" t="s">
        <v>141</v>
      </c>
      <c r="E37" s="99"/>
      <c r="F37" s="66">
        <v>14007</v>
      </c>
      <c r="G37" s="89"/>
      <c r="H37" s="67">
        <v>15</v>
      </c>
      <c r="I37" s="258">
        <v>42278</v>
      </c>
      <c r="J37" s="74" t="s">
        <v>314</v>
      </c>
      <c r="K37" s="69" t="s">
        <v>228</v>
      </c>
      <c r="L37" s="76">
        <v>10</v>
      </c>
      <c r="M37" s="104" t="s">
        <v>314</v>
      </c>
      <c r="N37" s="77" t="s">
        <v>315</v>
      </c>
      <c r="O37" s="24"/>
    </row>
    <row r="38" spans="1:15" ht="15.75" x14ac:dyDescent="0.25">
      <c r="A38" s="147"/>
      <c r="B38" s="363" t="s">
        <v>7</v>
      </c>
      <c r="C38" s="100" t="s">
        <v>140</v>
      </c>
      <c r="D38" s="82" t="s">
        <v>141</v>
      </c>
      <c r="E38" s="99"/>
      <c r="F38" s="66">
        <v>14008</v>
      </c>
      <c r="G38" s="89">
        <v>1</v>
      </c>
      <c r="H38" s="67">
        <v>15</v>
      </c>
      <c r="I38" s="258"/>
      <c r="J38" s="74" t="s">
        <v>314</v>
      </c>
      <c r="K38" s="69" t="s">
        <v>228</v>
      </c>
      <c r="L38" s="76" t="s">
        <v>314</v>
      </c>
      <c r="M38" s="104" t="s">
        <v>314</v>
      </c>
      <c r="N38" s="77" t="s">
        <v>314</v>
      </c>
      <c r="O38" s="24"/>
    </row>
    <row r="39" spans="1:15" ht="15.75" x14ac:dyDescent="0.25">
      <c r="A39" s="147"/>
      <c r="B39" s="366" t="s">
        <v>7</v>
      </c>
      <c r="C39" s="100" t="s">
        <v>140</v>
      </c>
      <c r="D39" s="82" t="s">
        <v>141</v>
      </c>
      <c r="E39" s="99"/>
      <c r="F39" s="66">
        <v>14009</v>
      </c>
      <c r="G39" s="89"/>
      <c r="H39" s="67">
        <v>15</v>
      </c>
      <c r="I39" s="258">
        <v>41974</v>
      </c>
      <c r="J39" s="74" t="s">
        <v>314</v>
      </c>
      <c r="K39" s="69" t="s">
        <v>228</v>
      </c>
      <c r="L39" s="76">
        <v>10</v>
      </c>
      <c r="M39" s="104" t="s">
        <v>314</v>
      </c>
      <c r="N39" s="77" t="s">
        <v>315</v>
      </c>
      <c r="O39" s="24"/>
    </row>
    <row r="40" spans="1:15" ht="15.75" x14ac:dyDescent="0.25">
      <c r="A40" s="146"/>
      <c r="B40" s="362" t="s">
        <v>82</v>
      </c>
      <c r="C40" s="64" t="s">
        <v>47</v>
      </c>
      <c r="D40" s="82" t="s">
        <v>48</v>
      </c>
      <c r="E40" s="99" t="s">
        <v>245</v>
      </c>
      <c r="F40" s="66">
        <v>14012</v>
      </c>
      <c r="G40" s="89"/>
      <c r="H40" s="67">
        <v>40</v>
      </c>
      <c r="I40" s="258">
        <v>42522</v>
      </c>
      <c r="J40" s="74" t="s">
        <v>314</v>
      </c>
      <c r="K40" s="69" t="s">
        <v>228</v>
      </c>
      <c r="L40" s="76">
        <v>26.666666666666668</v>
      </c>
      <c r="M40" s="104" t="s">
        <v>314</v>
      </c>
      <c r="N40" s="77" t="s">
        <v>315</v>
      </c>
      <c r="O40" s="24"/>
    </row>
    <row r="41" spans="1:15" ht="15.75" x14ac:dyDescent="0.25">
      <c r="A41" s="146"/>
      <c r="B41" s="363" t="s">
        <v>119</v>
      </c>
      <c r="C41" s="64" t="s">
        <v>123</v>
      </c>
      <c r="D41" s="82" t="s">
        <v>124</v>
      </c>
      <c r="E41" s="99" t="s">
        <v>277</v>
      </c>
      <c r="F41" s="66">
        <v>14015</v>
      </c>
      <c r="G41" s="89"/>
      <c r="H41" s="67">
        <v>15</v>
      </c>
      <c r="I41" s="258">
        <v>42339</v>
      </c>
      <c r="J41" s="74" t="s">
        <v>314</v>
      </c>
      <c r="K41" s="69" t="s">
        <v>228</v>
      </c>
      <c r="L41" s="76">
        <v>10</v>
      </c>
      <c r="M41" s="104" t="s">
        <v>314</v>
      </c>
      <c r="N41" s="77" t="s">
        <v>315</v>
      </c>
      <c r="O41" s="24"/>
    </row>
    <row r="42" spans="1:15" ht="15.75" x14ac:dyDescent="0.25">
      <c r="A42" s="146"/>
      <c r="B42" s="363" t="s">
        <v>13</v>
      </c>
      <c r="C42" s="100" t="s">
        <v>108</v>
      </c>
      <c r="D42" s="82" t="s">
        <v>109</v>
      </c>
      <c r="E42" s="99" t="s">
        <v>278</v>
      </c>
      <c r="F42" s="66">
        <v>14016</v>
      </c>
      <c r="G42" s="89">
        <v>1</v>
      </c>
      <c r="H42" s="67">
        <v>5</v>
      </c>
      <c r="I42" s="258"/>
      <c r="J42" s="74" t="s">
        <v>314</v>
      </c>
      <c r="K42" s="69" t="s">
        <v>228</v>
      </c>
      <c r="L42" s="76" t="s">
        <v>314</v>
      </c>
      <c r="M42" s="104" t="s">
        <v>314</v>
      </c>
      <c r="N42" s="77" t="s">
        <v>314</v>
      </c>
      <c r="O42" s="24"/>
    </row>
    <row r="43" spans="1:15" ht="15.75" x14ac:dyDescent="0.25">
      <c r="A43" s="146"/>
      <c r="B43" s="363" t="s">
        <v>197</v>
      </c>
      <c r="C43" s="101" t="s">
        <v>117</v>
      </c>
      <c r="D43" s="82" t="s">
        <v>118</v>
      </c>
      <c r="E43" s="99" t="s">
        <v>260</v>
      </c>
      <c r="F43" s="66">
        <v>14018</v>
      </c>
      <c r="G43" s="89"/>
      <c r="H43" s="67">
        <v>15</v>
      </c>
      <c r="I43" s="258">
        <v>41974</v>
      </c>
      <c r="J43" s="74" t="s">
        <v>314</v>
      </c>
      <c r="K43" s="69" t="s">
        <v>228</v>
      </c>
      <c r="L43" s="76">
        <v>10</v>
      </c>
      <c r="M43" s="104" t="s">
        <v>314</v>
      </c>
      <c r="N43" s="77" t="s">
        <v>315</v>
      </c>
      <c r="O43" s="24"/>
    </row>
    <row r="44" spans="1:15" ht="15.75" x14ac:dyDescent="0.25">
      <c r="A44" s="146"/>
      <c r="B44" s="363" t="s">
        <v>90</v>
      </c>
      <c r="C44" s="64" t="s">
        <v>44</v>
      </c>
      <c r="D44" s="82" t="s">
        <v>45</v>
      </c>
      <c r="E44" s="99" t="s">
        <v>279</v>
      </c>
      <c r="F44" s="66">
        <v>14019</v>
      </c>
      <c r="G44" s="89">
        <v>1</v>
      </c>
      <c r="H44" s="67">
        <v>20</v>
      </c>
      <c r="I44" s="258"/>
      <c r="J44" s="74" t="s">
        <v>314</v>
      </c>
      <c r="K44" s="69" t="s">
        <v>228</v>
      </c>
      <c r="L44" s="76" t="s">
        <v>314</v>
      </c>
      <c r="M44" s="104" t="s">
        <v>314</v>
      </c>
      <c r="N44" s="77" t="s">
        <v>314</v>
      </c>
      <c r="O44" s="24"/>
    </row>
    <row r="45" spans="1:15" ht="15.75" x14ac:dyDescent="0.25">
      <c r="A45" s="146"/>
      <c r="B45" s="363" t="s">
        <v>90</v>
      </c>
      <c r="C45" s="64" t="s">
        <v>138</v>
      </c>
      <c r="D45" s="82" t="s">
        <v>1</v>
      </c>
      <c r="E45" s="99" t="s">
        <v>279</v>
      </c>
      <c r="F45" s="66">
        <v>14020</v>
      </c>
      <c r="G45" s="89">
        <v>1</v>
      </c>
      <c r="H45" s="67">
        <v>20</v>
      </c>
      <c r="I45" s="258"/>
      <c r="J45" s="74" t="s">
        <v>314</v>
      </c>
      <c r="K45" s="69" t="s">
        <v>228</v>
      </c>
      <c r="L45" s="76" t="s">
        <v>314</v>
      </c>
      <c r="M45" s="104" t="s">
        <v>314</v>
      </c>
      <c r="N45" s="77" t="s">
        <v>314</v>
      </c>
      <c r="O45" s="24"/>
    </row>
    <row r="46" spans="1:15" ht="15.75" x14ac:dyDescent="0.25">
      <c r="A46" s="146"/>
      <c r="B46" s="363" t="s">
        <v>406</v>
      </c>
      <c r="C46" s="64" t="s">
        <v>140</v>
      </c>
      <c r="D46" s="82" t="s">
        <v>141</v>
      </c>
      <c r="E46" s="99"/>
      <c r="F46" s="81">
        <v>14041</v>
      </c>
      <c r="G46" s="89"/>
      <c r="H46" s="67">
        <v>90</v>
      </c>
      <c r="I46" s="258">
        <v>42522</v>
      </c>
      <c r="J46" s="74" t="s">
        <v>314</v>
      </c>
      <c r="K46" s="75" t="s">
        <v>228</v>
      </c>
      <c r="L46" s="76">
        <v>60</v>
      </c>
      <c r="M46" s="104" t="s">
        <v>314</v>
      </c>
      <c r="N46" s="77" t="s">
        <v>315</v>
      </c>
      <c r="O46" s="24"/>
    </row>
    <row r="47" spans="1:15" ht="15.75" x14ac:dyDescent="0.25">
      <c r="A47" s="146">
        <v>43715</v>
      </c>
      <c r="B47" s="363" t="s">
        <v>223</v>
      </c>
      <c r="C47" s="64" t="s">
        <v>132</v>
      </c>
      <c r="D47" s="82" t="s">
        <v>133</v>
      </c>
      <c r="E47" s="99"/>
      <c r="F47" s="81">
        <v>14042</v>
      </c>
      <c r="G47" s="89">
        <v>1</v>
      </c>
      <c r="H47" s="67">
        <v>20</v>
      </c>
      <c r="I47" s="68"/>
      <c r="J47" s="74" t="s">
        <v>314</v>
      </c>
      <c r="K47" s="75" t="s">
        <v>228</v>
      </c>
      <c r="L47" s="76" t="s">
        <v>314</v>
      </c>
      <c r="M47" s="104" t="s">
        <v>314</v>
      </c>
      <c r="N47" s="77" t="s">
        <v>314</v>
      </c>
      <c r="O47" s="24"/>
    </row>
    <row r="48" spans="1:15" ht="15.75" x14ac:dyDescent="0.25">
      <c r="A48" s="146"/>
      <c r="B48" s="363" t="s">
        <v>134</v>
      </c>
      <c r="C48" s="101" t="s">
        <v>32</v>
      </c>
      <c r="D48" s="82" t="s">
        <v>33</v>
      </c>
      <c r="E48" s="99"/>
      <c r="F48" s="81">
        <v>14043</v>
      </c>
      <c r="G48" s="89"/>
      <c r="H48" s="67">
        <v>15</v>
      </c>
      <c r="I48" s="258">
        <v>42339</v>
      </c>
      <c r="J48" s="74" t="s">
        <v>314</v>
      </c>
      <c r="K48" s="75" t="s">
        <v>228</v>
      </c>
      <c r="L48" s="76">
        <v>10</v>
      </c>
      <c r="M48" s="104" t="s">
        <v>314</v>
      </c>
      <c r="N48" s="77" t="s">
        <v>315</v>
      </c>
      <c r="O48" s="24"/>
    </row>
    <row r="49" spans="1:15" ht="15.75" x14ac:dyDescent="0.25">
      <c r="A49" s="146"/>
      <c r="B49" s="363" t="s">
        <v>223</v>
      </c>
      <c r="C49" s="84" t="s">
        <v>89</v>
      </c>
      <c r="D49" s="82" t="s">
        <v>89</v>
      </c>
      <c r="E49" s="110" t="s">
        <v>249</v>
      </c>
      <c r="F49" s="81">
        <v>14057</v>
      </c>
      <c r="G49" s="89"/>
      <c r="H49" s="67">
        <v>20</v>
      </c>
      <c r="I49" s="258">
        <v>42156</v>
      </c>
      <c r="J49" s="74" t="s">
        <v>314</v>
      </c>
      <c r="K49" s="75" t="s">
        <v>228</v>
      </c>
      <c r="L49" s="76">
        <v>13.333333333333334</v>
      </c>
      <c r="M49" s="104" t="s">
        <v>314</v>
      </c>
      <c r="N49" s="77" t="s">
        <v>315</v>
      </c>
      <c r="O49" s="24"/>
    </row>
    <row r="50" spans="1:15" ht="15.75" x14ac:dyDescent="0.25">
      <c r="A50" s="146">
        <v>42354</v>
      </c>
      <c r="B50" s="363" t="s">
        <v>139</v>
      </c>
      <c r="C50" s="87" t="s">
        <v>123</v>
      </c>
      <c r="D50" s="82" t="s">
        <v>124</v>
      </c>
      <c r="E50" s="111"/>
      <c r="F50" s="88">
        <v>14063</v>
      </c>
      <c r="G50" s="89"/>
      <c r="H50" s="67">
        <v>8</v>
      </c>
      <c r="I50" s="262">
        <v>43191</v>
      </c>
      <c r="J50" s="74" t="s">
        <v>314</v>
      </c>
      <c r="K50" s="75" t="s">
        <v>228</v>
      </c>
      <c r="L50" s="76">
        <v>5.333333333333333</v>
      </c>
      <c r="M50" s="104" t="s">
        <v>314</v>
      </c>
      <c r="N50" s="77" t="s">
        <v>315</v>
      </c>
      <c r="O50" s="24"/>
    </row>
    <row r="51" spans="1:15" ht="15.75" x14ac:dyDescent="0.25">
      <c r="A51" s="146">
        <v>42354</v>
      </c>
      <c r="B51" s="363" t="s">
        <v>139</v>
      </c>
      <c r="C51" s="87" t="s">
        <v>71</v>
      </c>
      <c r="D51" s="82" t="s">
        <v>72</v>
      </c>
      <c r="E51" s="111"/>
      <c r="F51" s="88">
        <v>14065</v>
      </c>
      <c r="G51" s="89"/>
      <c r="H51" s="67">
        <v>8</v>
      </c>
      <c r="I51" s="259">
        <v>42491</v>
      </c>
      <c r="J51" s="74" t="s">
        <v>314</v>
      </c>
      <c r="K51" s="75" t="s">
        <v>228</v>
      </c>
      <c r="L51" s="76">
        <v>5.333333333333333</v>
      </c>
      <c r="M51" s="104" t="s">
        <v>314</v>
      </c>
      <c r="N51" s="77" t="s">
        <v>315</v>
      </c>
      <c r="O51" s="24"/>
    </row>
    <row r="52" spans="1:15" ht="15.75" x14ac:dyDescent="0.25">
      <c r="A52" s="146">
        <v>43277</v>
      </c>
      <c r="B52" s="363" t="s">
        <v>119</v>
      </c>
      <c r="C52" s="84" t="s">
        <v>138</v>
      </c>
      <c r="D52" s="82" t="s">
        <v>1</v>
      </c>
      <c r="E52" s="110" t="s">
        <v>372</v>
      </c>
      <c r="F52" s="81">
        <v>14066</v>
      </c>
      <c r="G52" s="89">
        <v>1</v>
      </c>
      <c r="H52" s="67">
        <v>15</v>
      </c>
      <c r="I52" s="78" t="s">
        <v>345</v>
      </c>
      <c r="J52" s="74" t="s">
        <v>314</v>
      </c>
      <c r="K52" s="75" t="s">
        <v>228</v>
      </c>
      <c r="L52" s="76" t="s">
        <v>314</v>
      </c>
      <c r="M52" s="104" t="s">
        <v>314</v>
      </c>
      <c r="N52" s="77" t="s">
        <v>314</v>
      </c>
      <c r="O52" s="24"/>
    </row>
    <row r="53" spans="1:15" ht="15.75" x14ac:dyDescent="0.25">
      <c r="A53" s="146">
        <v>42354</v>
      </c>
      <c r="B53" s="363" t="s">
        <v>137</v>
      </c>
      <c r="C53" s="87"/>
      <c r="D53" s="82" t="s">
        <v>314</v>
      </c>
      <c r="E53" s="111"/>
      <c r="F53" s="88">
        <v>14068</v>
      </c>
      <c r="G53" s="89"/>
      <c r="H53" s="67">
        <v>10</v>
      </c>
      <c r="I53" s="259">
        <v>42522</v>
      </c>
      <c r="J53" s="74" t="s">
        <v>314</v>
      </c>
      <c r="K53" s="75" t="s">
        <v>228</v>
      </c>
      <c r="L53" s="76">
        <v>6.666666666666667</v>
      </c>
      <c r="M53" s="104" t="s">
        <v>314</v>
      </c>
      <c r="N53" s="77" t="s">
        <v>315</v>
      </c>
      <c r="O53" s="24"/>
    </row>
    <row r="54" spans="1:15" ht="15.75" x14ac:dyDescent="0.25">
      <c r="A54" s="146">
        <v>43277</v>
      </c>
      <c r="B54" s="363" t="s">
        <v>189</v>
      </c>
      <c r="C54" s="84" t="s">
        <v>123</v>
      </c>
      <c r="D54" s="82" t="s">
        <v>124</v>
      </c>
      <c r="E54" s="110"/>
      <c r="F54" s="81">
        <v>14069</v>
      </c>
      <c r="G54" s="89">
        <v>1</v>
      </c>
      <c r="H54" s="67">
        <v>30</v>
      </c>
      <c r="I54" s="78"/>
      <c r="J54" s="74" t="s">
        <v>314</v>
      </c>
      <c r="K54" s="75" t="s">
        <v>228</v>
      </c>
      <c r="L54" s="76" t="s">
        <v>314</v>
      </c>
      <c r="M54" s="104" t="s">
        <v>314</v>
      </c>
      <c r="N54" s="77" t="s">
        <v>314</v>
      </c>
      <c r="O54" s="24"/>
    </row>
    <row r="55" spans="1:15" ht="15.75" x14ac:dyDescent="0.25">
      <c r="A55" s="147"/>
      <c r="B55" s="363" t="s">
        <v>137</v>
      </c>
      <c r="C55" s="84" t="s">
        <v>154</v>
      </c>
      <c r="D55" s="82" t="s">
        <v>155</v>
      </c>
      <c r="E55" s="110"/>
      <c r="F55" s="81">
        <v>14072</v>
      </c>
      <c r="G55" s="89"/>
      <c r="H55" s="67">
        <v>10</v>
      </c>
      <c r="I55" s="78">
        <v>42461</v>
      </c>
      <c r="J55" s="74" t="s">
        <v>314</v>
      </c>
      <c r="K55" s="75" t="s">
        <v>228</v>
      </c>
      <c r="L55" s="76">
        <v>6.666666666666667</v>
      </c>
      <c r="M55" s="104" t="s">
        <v>314</v>
      </c>
      <c r="N55" s="77" t="s">
        <v>315</v>
      </c>
      <c r="O55" s="24"/>
    </row>
    <row r="56" spans="1:15" ht="15.75" x14ac:dyDescent="0.25">
      <c r="A56" s="147">
        <v>42354</v>
      </c>
      <c r="B56" s="363" t="s">
        <v>131</v>
      </c>
      <c r="C56" s="87" t="s">
        <v>74</v>
      </c>
      <c r="D56" s="82" t="s">
        <v>75</v>
      </c>
      <c r="E56" s="111" t="s">
        <v>252</v>
      </c>
      <c r="F56" s="90">
        <v>14074</v>
      </c>
      <c r="G56" s="89"/>
      <c r="H56" s="67">
        <v>30</v>
      </c>
      <c r="I56" s="261">
        <v>42339</v>
      </c>
      <c r="J56" s="74" t="s">
        <v>314</v>
      </c>
      <c r="K56" s="75" t="s">
        <v>228</v>
      </c>
      <c r="L56" s="76">
        <v>20</v>
      </c>
      <c r="M56" s="104" t="s">
        <v>314</v>
      </c>
      <c r="N56" s="77" t="s">
        <v>315</v>
      </c>
      <c r="O56" s="24"/>
    </row>
    <row r="57" spans="1:15" ht="15.75" x14ac:dyDescent="0.25">
      <c r="A57" s="147"/>
      <c r="B57" s="368" t="s">
        <v>134</v>
      </c>
      <c r="C57" s="87" t="s">
        <v>123</v>
      </c>
      <c r="D57" s="82" t="s">
        <v>124</v>
      </c>
      <c r="E57" s="111"/>
      <c r="F57" s="90">
        <v>14075</v>
      </c>
      <c r="G57" s="89"/>
      <c r="H57" s="67">
        <v>15</v>
      </c>
      <c r="I57" s="261">
        <v>42522</v>
      </c>
      <c r="J57" s="74" t="s">
        <v>314</v>
      </c>
      <c r="K57" s="75" t="s">
        <v>228</v>
      </c>
      <c r="L57" s="76">
        <v>10</v>
      </c>
      <c r="M57" s="104" t="s">
        <v>314</v>
      </c>
      <c r="N57" s="77" t="s">
        <v>315</v>
      </c>
      <c r="O57" s="24"/>
    </row>
    <row r="58" spans="1:15" ht="15.75" x14ac:dyDescent="0.25">
      <c r="A58" s="148"/>
      <c r="B58" s="368" t="s">
        <v>134</v>
      </c>
      <c r="C58" s="84" t="s">
        <v>38</v>
      </c>
      <c r="D58" s="82" t="s">
        <v>39</v>
      </c>
      <c r="E58" s="110"/>
      <c r="F58" s="90">
        <v>14076</v>
      </c>
      <c r="G58" s="89">
        <v>1</v>
      </c>
      <c r="H58" s="67">
        <v>15</v>
      </c>
      <c r="I58" s="78"/>
      <c r="J58" s="74" t="s">
        <v>314</v>
      </c>
      <c r="K58" s="75" t="s">
        <v>228</v>
      </c>
      <c r="L58" s="76" t="s">
        <v>314</v>
      </c>
      <c r="M58" s="104" t="s">
        <v>314</v>
      </c>
      <c r="N58" s="77" t="s">
        <v>314</v>
      </c>
      <c r="O58" s="24"/>
    </row>
    <row r="59" spans="1:15" ht="15.75" x14ac:dyDescent="0.25">
      <c r="A59" s="147"/>
      <c r="B59" s="368" t="s">
        <v>67</v>
      </c>
      <c r="C59" s="84" t="s">
        <v>89</v>
      </c>
      <c r="D59" s="82" t="s">
        <v>89</v>
      </c>
      <c r="E59" s="110"/>
      <c r="F59" s="90">
        <v>14077</v>
      </c>
      <c r="G59" s="89"/>
      <c r="H59" s="67">
        <v>25</v>
      </c>
      <c r="I59" s="78">
        <v>42339</v>
      </c>
      <c r="J59" s="74" t="s">
        <v>314</v>
      </c>
      <c r="K59" s="75" t="s">
        <v>228</v>
      </c>
      <c r="L59" s="76">
        <v>16.666666666666668</v>
      </c>
      <c r="M59" s="104" t="s">
        <v>314</v>
      </c>
      <c r="N59" s="77" t="s">
        <v>315</v>
      </c>
      <c r="O59" s="24"/>
    </row>
    <row r="60" spans="1:15" ht="15.75" x14ac:dyDescent="0.25">
      <c r="A60" s="146"/>
      <c r="B60" s="368" t="s">
        <v>52</v>
      </c>
      <c r="C60" s="84" t="s">
        <v>138</v>
      </c>
      <c r="D60" s="82" t="s">
        <v>1</v>
      </c>
      <c r="E60" s="110"/>
      <c r="F60" s="90">
        <v>15001</v>
      </c>
      <c r="G60" s="89"/>
      <c r="H60" s="67">
        <v>20</v>
      </c>
      <c r="I60" s="78">
        <v>42461</v>
      </c>
      <c r="J60" s="74" t="s">
        <v>314</v>
      </c>
      <c r="K60" s="75" t="s">
        <v>228</v>
      </c>
      <c r="L60" s="76">
        <v>13.333333333333334</v>
      </c>
      <c r="M60" s="104" t="s">
        <v>314</v>
      </c>
      <c r="N60" s="77" t="s">
        <v>315</v>
      </c>
      <c r="O60" s="24"/>
    </row>
    <row r="61" spans="1:15" ht="15.75" x14ac:dyDescent="0.25">
      <c r="A61" s="146">
        <v>42642</v>
      </c>
      <c r="B61" s="368" t="s">
        <v>73</v>
      </c>
      <c r="C61" s="87" t="s">
        <v>138</v>
      </c>
      <c r="D61" s="82" t="s">
        <v>1</v>
      </c>
      <c r="E61" s="111"/>
      <c r="F61" s="88">
        <v>15004</v>
      </c>
      <c r="G61" s="89"/>
      <c r="H61" s="67">
        <v>30</v>
      </c>
      <c r="I61" s="261">
        <v>43191</v>
      </c>
      <c r="J61" s="74" t="s">
        <v>314</v>
      </c>
      <c r="K61" s="75" t="s">
        <v>228</v>
      </c>
      <c r="L61" s="76">
        <v>20</v>
      </c>
      <c r="M61" s="104" t="s">
        <v>314</v>
      </c>
      <c r="N61" s="77" t="s">
        <v>315</v>
      </c>
      <c r="O61" s="24"/>
    </row>
    <row r="62" spans="1:15" ht="15.75" x14ac:dyDescent="0.25">
      <c r="A62" s="146">
        <v>42642</v>
      </c>
      <c r="B62" s="363" t="s">
        <v>195</v>
      </c>
      <c r="C62" s="87" t="s">
        <v>281</v>
      </c>
      <c r="D62" s="82" t="s">
        <v>158</v>
      </c>
      <c r="E62" s="113"/>
      <c r="F62" s="88">
        <v>15010</v>
      </c>
      <c r="G62" s="89">
        <v>1</v>
      </c>
      <c r="H62" s="67">
        <v>25</v>
      </c>
      <c r="I62" s="261"/>
      <c r="J62" s="74" t="s">
        <v>314</v>
      </c>
      <c r="K62" s="75" t="s">
        <v>228</v>
      </c>
      <c r="L62" s="76" t="s">
        <v>314</v>
      </c>
      <c r="M62" s="104" t="s">
        <v>314</v>
      </c>
      <c r="N62" s="77" t="s">
        <v>314</v>
      </c>
      <c r="O62" s="24"/>
    </row>
    <row r="63" spans="1:15" ht="15.75" x14ac:dyDescent="0.25">
      <c r="A63" s="147"/>
      <c r="B63" s="363" t="s">
        <v>187</v>
      </c>
      <c r="C63" s="87" t="s">
        <v>47</v>
      </c>
      <c r="D63" s="82" t="s">
        <v>48</v>
      </c>
      <c r="E63" s="111" t="s">
        <v>284</v>
      </c>
      <c r="F63" s="88">
        <v>15033</v>
      </c>
      <c r="G63" s="89">
        <v>1</v>
      </c>
      <c r="H63" s="67">
        <v>40</v>
      </c>
      <c r="I63" s="259"/>
      <c r="J63" s="74" t="s">
        <v>314</v>
      </c>
      <c r="K63" s="75" t="s">
        <v>228</v>
      </c>
      <c r="L63" s="76" t="s">
        <v>314</v>
      </c>
      <c r="M63" s="104" t="s">
        <v>314</v>
      </c>
      <c r="N63" s="77" t="s">
        <v>314</v>
      </c>
      <c r="O63" s="24"/>
    </row>
    <row r="64" spans="1:15" ht="15.75" x14ac:dyDescent="0.25">
      <c r="A64" s="146"/>
      <c r="B64" s="363" t="s">
        <v>134</v>
      </c>
      <c r="C64" s="87" t="s">
        <v>123</v>
      </c>
      <c r="D64" s="82" t="s">
        <v>124</v>
      </c>
      <c r="E64" s="111"/>
      <c r="F64" s="88">
        <v>15046</v>
      </c>
      <c r="G64" s="89"/>
      <c r="H64" s="67">
        <v>15</v>
      </c>
      <c r="I64" s="259">
        <v>42339</v>
      </c>
      <c r="J64" s="74" t="s">
        <v>314</v>
      </c>
      <c r="K64" s="75" t="s">
        <v>228</v>
      </c>
      <c r="L64" s="76">
        <v>10</v>
      </c>
      <c r="M64" s="104" t="s">
        <v>314</v>
      </c>
      <c r="N64" s="77" t="s">
        <v>315</v>
      </c>
      <c r="O64" s="24"/>
    </row>
    <row r="65" spans="1:15" ht="15.75" x14ac:dyDescent="0.25">
      <c r="A65" s="146"/>
      <c r="B65" s="366" t="s">
        <v>134</v>
      </c>
      <c r="C65" s="87" t="s">
        <v>123</v>
      </c>
      <c r="D65" s="82" t="s">
        <v>124</v>
      </c>
      <c r="E65" s="111"/>
      <c r="F65" s="88">
        <v>15047</v>
      </c>
      <c r="G65" s="89"/>
      <c r="H65" s="67">
        <v>15</v>
      </c>
      <c r="I65" s="259">
        <v>42340</v>
      </c>
      <c r="J65" s="74" t="s">
        <v>314</v>
      </c>
      <c r="K65" s="75" t="s">
        <v>228</v>
      </c>
      <c r="L65" s="76">
        <v>10</v>
      </c>
      <c r="M65" s="104" t="s">
        <v>314</v>
      </c>
      <c r="N65" s="77" t="s">
        <v>315</v>
      </c>
      <c r="O65" s="24"/>
    </row>
    <row r="66" spans="1:15" ht="15.75" x14ac:dyDescent="0.25">
      <c r="A66" s="146"/>
      <c r="B66" s="363" t="s">
        <v>212</v>
      </c>
      <c r="C66" s="87" t="s">
        <v>32</v>
      </c>
      <c r="D66" s="82" t="s">
        <v>33</v>
      </c>
      <c r="E66" s="111" t="s">
        <v>287</v>
      </c>
      <c r="F66" s="88">
        <v>15055</v>
      </c>
      <c r="G66" s="89"/>
      <c r="H66" s="67">
        <v>8</v>
      </c>
      <c r="I66" s="259">
        <v>42522</v>
      </c>
      <c r="J66" s="74" t="s">
        <v>314</v>
      </c>
      <c r="K66" s="75" t="s">
        <v>228</v>
      </c>
      <c r="L66" s="76">
        <v>5.333333333333333</v>
      </c>
      <c r="M66" s="104" t="s">
        <v>314</v>
      </c>
      <c r="N66" s="77" t="s">
        <v>315</v>
      </c>
      <c r="O66" s="24"/>
    </row>
    <row r="67" spans="1:15" ht="15.75" x14ac:dyDescent="0.25">
      <c r="A67" s="146"/>
      <c r="B67" s="363" t="s">
        <v>212</v>
      </c>
      <c r="C67" s="87" t="s">
        <v>32</v>
      </c>
      <c r="D67" s="82" t="s">
        <v>33</v>
      </c>
      <c r="E67" s="111" t="s">
        <v>287</v>
      </c>
      <c r="F67" s="88">
        <v>15055</v>
      </c>
      <c r="G67" s="89">
        <v>1</v>
      </c>
      <c r="H67" s="67">
        <v>8</v>
      </c>
      <c r="I67" s="259"/>
      <c r="J67" s="74" t="s">
        <v>314</v>
      </c>
      <c r="K67" s="75" t="s">
        <v>228</v>
      </c>
      <c r="L67" s="76" t="s">
        <v>314</v>
      </c>
      <c r="M67" s="104" t="s">
        <v>314</v>
      </c>
      <c r="N67" s="77" t="s">
        <v>314</v>
      </c>
      <c r="O67" s="24"/>
    </row>
    <row r="68" spans="1:15" ht="15.75" x14ac:dyDescent="0.25">
      <c r="A68" s="146"/>
      <c r="B68" s="363" t="s">
        <v>212</v>
      </c>
      <c r="C68" s="87" t="s">
        <v>32</v>
      </c>
      <c r="D68" s="82" t="s">
        <v>33</v>
      </c>
      <c r="E68" s="111" t="s">
        <v>287</v>
      </c>
      <c r="F68" s="88">
        <v>15055</v>
      </c>
      <c r="G68" s="89">
        <v>1</v>
      </c>
      <c r="H68" s="67">
        <v>8</v>
      </c>
      <c r="I68" s="259"/>
      <c r="J68" s="74" t="s">
        <v>314</v>
      </c>
      <c r="K68" s="75" t="s">
        <v>228</v>
      </c>
      <c r="L68" s="76" t="s">
        <v>314</v>
      </c>
      <c r="M68" s="104" t="s">
        <v>314</v>
      </c>
      <c r="N68" s="77" t="s">
        <v>314</v>
      </c>
      <c r="O68" s="24"/>
    </row>
    <row r="69" spans="1:15" ht="15.75" x14ac:dyDescent="0.25">
      <c r="A69" s="146"/>
      <c r="B69" s="363" t="s">
        <v>212</v>
      </c>
      <c r="C69" s="87" t="s">
        <v>32</v>
      </c>
      <c r="D69" s="82" t="s">
        <v>33</v>
      </c>
      <c r="E69" s="111" t="s">
        <v>287</v>
      </c>
      <c r="F69" s="88">
        <v>15055</v>
      </c>
      <c r="G69" s="89">
        <v>1</v>
      </c>
      <c r="H69" s="67">
        <v>8</v>
      </c>
      <c r="I69" s="259"/>
      <c r="J69" s="74" t="s">
        <v>314</v>
      </c>
      <c r="K69" s="75" t="s">
        <v>228</v>
      </c>
      <c r="L69" s="76" t="s">
        <v>314</v>
      </c>
      <c r="M69" s="104" t="s">
        <v>314</v>
      </c>
      <c r="N69" s="77" t="s">
        <v>314</v>
      </c>
      <c r="O69" s="24"/>
    </row>
    <row r="70" spans="1:15" ht="15.75" x14ac:dyDescent="0.25">
      <c r="A70" s="146"/>
      <c r="B70" s="363" t="s">
        <v>212</v>
      </c>
      <c r="C70" s="87" t="s">
        <v>32</v>
      </c>
      <c r="D70" s="82" t="s">
        <v>33</v>
      </c>
      <c r="E70" s="111" t="s">
        <v>287</v>
      </c>
      <c r="F70" s="88">
        <v>15055</v>
      </c>
      <c r="G70" s="89">
        <v>1</v>
      </c>
      <c r="H70" s="67">
        <v>8</v>
      </c>
      <c r="I70" s="259"/>
      <c r="J70" s="74" t="s">
        <v>314</v>
      </c>
      <c r="K70" s="75" t="s">
        <v>228</v>
      </c>
      <c r="L70" s="76" t="s">
        <v>314</v>
      </c>
      <c r="M70" s="104" t="s">
        <v>314</v>
      </c>
      <c r="N70" s="77" t="s">
        <v>314</v>
      </c>
      <c r="O70" s="24"/>
    </row>
    <row r="71" spans="1:15" ht="15.75" x14ac:dyDescent="0.25">
      <c r="A71" s="146"/>
      <c r="B71" s="366" t="s">
        <v>212</v>
      </c>
      <c r="C71" s="87" t="s">
        <v>32</v>
      </c>
      <c r="D71" s="82" t="s">
        <v>33</v>
      </c>
      <c r="E71" s="111" t="s">
        <v>287</v>
      </c>
      <c r="F71" s="88">
        <v>15055</v>
      </c>
      <c r="G71" s="89">
        <v>1</v>
      </c>
      <c r="H71" s="67">
        <v>8</v>
      </c>
      <c r="I71" s="259"/>
      <c r="J71" s="74" t="s">
        <v>314</v>
      </c>
      <c r="K71" s="75" t="s">
        <v>228</v>
      </c>
      <c r="L71" s="76" t="s">
        <v>314</v>
      </c>
      <c r="M71" s="104" t="s">
        <v>314</v>
      </c>
      <c r="N71" s="77" t="s">
        <v>314</v>
      </c>
      <c r="O71" s="24"/>
    </row>
    <row r="72" spans="1:15" ht="15.75" x14ac:dyDescent="0.25">
      <c r="A72" s="146"/>
      <c r="B72" s="366" t="s">
        <v>212</v>
      </c>
      <c r="C72" s="87" t="s">
        <v>32</v>
      </c>
      <c r="D72" s="82" t="s">
        <v>33</v>
      </c>
      <c r="E72" s="111" t="s">
        <v>287</v>
      </c>
      <c r="F72" s="88">
        <v>15055</v>
      </c>
      <c r="G72" s="89">
        <v>1</v>
      </c>
      <c r="H72" s="67">
        <v>8</v>
      </c>
      <c r="I72" s="259"/>
      <c r="J72" s="74" t="s">
        <v>314</v>
      </c>
      <c r="K72" s="75" t="s">
        <v>228</v>
      </c>
      <c r="L72" s="76" t="s">
        <v>314</v>
      </c>
      <c r="M72" s="104" t="s">
        <v>314</v>
      </c>
      <c r="N72" s="77" t="s">
        <v>314</v>
      </c>
      <c r="O72" s="24"/>
    </row>
    <row r="73" spans="1:15" ht="15.75" x14ac:dyDescent="0.25">
      <c r="A73" s="146">
        <v>42571</v>
      </c>
      <c r="B73" s="363" t="s">
        <v>195</v>
      </c>
      <c r="C73" s="87" t="s">
        <v>162</v>
      </c>
      <c r="D73" s="82" t="s">
        <v>163</v>
      </c>
      <c r="E73" s="111"/>
      <c r="F73" s="88">
        <v>15067</v>
      </c>
      <c r="G73" s="89">
        <v>1</v>
      </c>
      <c r="H73" s="67">
        <v>25</v>
      </c>
      <c r="I73" s="259"/>
      <c r="J73" s="74" t="s">
        <v>314</v>
      </c>
      <c r="K73" s="75" t="s">
        <v>228</v>
      </c>
      <c r="L73" s="76" t="s">
        <v>314</v>
      </c>
      <c r="M73" s="104" t="s">
        <v>314</v>
      </c>
      <c r="N73" s="77" t="s">
        <v>314</v>
      </c>
      <c r="O73" s="24"/>
    </row>
    <row r="74" spans="1:15" ht="15.75" x14ac:dyDescent="0.25">
      <c r="A74" s="146">
        <v>43179</v>
      </c>
      <c r="B74" s="370" t="s">
        <v>4</v>
      </c>
      <c r="C74" s="87" t="s">
        <v>123</v>
      </c>
      <c r="D74" s="82" t="s">
        <v>124</v>
      </c>
      <c r="E74" s="111" t="s">
        <v>289</v>
      </c>
      <c r="F74" s="88">
        <v>15076</v>
      </c>
      <c r="G74" s="89">
        <v>1</v>
      </c>
      <c r="H74" s="67">
        <v>20</v>
      </c>
      <c r="I74" s="259"/>
      <c r="J74" s="74" t="s">
        <v>314</v>
      </c>
      <c r="K74" s="75" t="s">
        <v>228</v>
      </c>
      <c r="L74" s="76" t="s">
        <v>314</v>
      </c>
      <c r="M74" s="104" t="s">
        <v>314</v>
      </c>
      <c r="N74" s="77" t="s">
        <v>314</v>
      </c>
      <c r="O74" s="24"/>
    </row>
    <row r="75" spans="1:15" ht="15.75" x14ac:dyDescent="0.25">
      <c r="A75" s="146">
        <v>42354</v>
      </c>
      <c r="B75" s="363" t="s">
        <v>7</v>
      </c>
      <c r="C75" s="87" t="s">
        <v>47</v>
      </c>
      <c r="D75" s="82" t="s">
        <v>48</v>
      </c>
      <c r="E75" s="111" t="s">
        <v>289</v>
      </c>
      <c r="F75" s="88">
        <v>15077</v>
      </c>
      <c r="G75" s="89">
        <v>1</v>
      </c>
      <c r="H75" s="67">
        <v>15</v>
      </c>
      <c r="I75" s="259"/>
      <c r="J75" s="74" t="s">
        <v>314</v>
      </c>
      <c r="K75" s="75" t="s">
        <v>228</v>
      </c>
      <c r="L75" s="76" t="s">
        <v>314</v>
      </c>
      <c r="M75" s="104" t="s">
        <v>314</v>
      </c>
      <c r="N75" s="77" t="s">
        <v>314</v>
      </c>
      <c r="O75" s="24"/>
    </row>
    <row r="76" spans="1:15" ht="15.75" x14ac:dyDescent="0.25">
      <c r="A76" s="146">
        <v>42642</v>
      </c>
      <c r="B76" s="372" t="s">
        <v>4</v>
      </c>
      <c r="C76" s="117" t="s">
        <v>171</v>
      </c>
      <c r="D76" s="82" t="s">
        <v>172</v>
      </c>
      <c r="E76" s="118" t="s">
        <v>289</v>
      </c>
      <c r="F76" s="90">
        <v>15079</v>
      </c>
      <c r="G76" s="89">
        <v>1</v>
      </c>
      <c r="H76" s="67">
        <v>25</v>
      </c>
      <c r="I76" s="259"/>
      <c r="J76" s="74" t="s">
        <v>314</v>
      </c>
      <c r="K76" s="75" t="s">
        <v>228</v>
      </c>
      <c r="L76" s="76" t="s">
        <v>314</v>
      </c>
      <c r="M76" s="104" t="s">
        <v>314</v>
      </c>
      <c r="N76" s="77" t="s">
        <v>314</v>
      </c>
      <c r="O76" s="24"/>
    </row>
    <row r="77" spans="1:15" ht="15.75" x14ac:dyDescent="0.25">
      <c r="A77" s="146">
        <v>42354</v>
      </c>
      <c r="B77" s="371" t="s">
        <v>4</v>
      </c>
      <c r="C77" s="117" t="s">
        <v>171</v>
      </c>
      <c r="D77" s="82" t="s">
        <v>172</v>
      </c>
      <c r="E77" s="118" t="s">
        <v>290</v>
      </c>
      <c r="F77" s="90">
        <v>15080</v>
      </c>
      <c r="G77" s="89">
        <v>1</v>
      </c>
      <c r="H77" s="67">
        <v>20</v>
      </c>
      <c r="I77" s="259"/>
      <c r="J77" s="74" t="s">
        <v>314</v>
      </c>
      <c r="K77" s="75" t="s">
        <v>228</v>
      </c>
      <c r="L77" s="76" t="s">
        <v>314</v>
      </c>
      <c r="M77" s="104" t="s">
        <v>314</v>
      </c>
      <c r="N77" s="77" t="s">
        <v>314</v>
      </c>
      <c r="O77" s="24"/>
    </row>
    <row r="78" spans="1:15" ht="15.75" x14ac:dyDescent="0.25">
      <c r="A78" s="146">
        <v>43179</v>
      </c>
      <c r="B78" s="363" t="s">
        <v>180</v>
      </c>
      <c r="C78" s="87" t="s">
        <v>138</v>
      </c>
      <c r="D78" s="82" t="s">
        <v>1</v>
      </c>
      <c r="E78" s="111" t="s">
        <v>282</v>
      </c>
      <c r="F78" s="88">
        <v>15083</v>
      </c>
      <c r="G78" s="89">
        <v>1</v>
      </c>
      <c r="H78" s="67">
        <v>30</v>
      </c>
      <c r="I78" s="259"/>
      <c r="J78" s="74" t="s">
        <v>314</v>
      </c>
      <c r="K78" s="75" t="s">
        <v>228</v>
      </c>
      <c r="L78" s="76" t="s">
        <v>314</v>
      </c>
      <c r="M78" s="104" t="s">
        <v>314</v>
      </c>
      <c r="N78" s="77" t="s">
        <v>314</v>
      </c>
      <c r="O78" s="24"/>
    </row>
    <row r="79" spans="1:15" ht="15.75" x14ac:dyDescent="0.25">
      <c r="A79" s="146">
        <v>43179</v>
      </c>
      <c r="B79" s="363" t="s">
        <v>326</v>
      </c>
      <c r="C79" s="87" t="s">
        <v>47</v>
      </c>
      <c r="D79" s="82" t="s">
        <v>48</v>
      </c>
      <c r="E79" s="111"/>
      <c r="F79" s="88">
        <v>15087</v>
      </c>
      <c r="G79" s="215">
        <v>1</v>
      </c>
      <c r="H79" s="67">
        <v>20</v>
      </c>
      <c r="I79" s="259"/>
      <c r="J79" s="74" t="s">
        <v>314</v>
      </c>
      <c r="K79" s="75" t="s">
        <v>228</v>
      </c>
      <c r="L79" s="76" t="s">
        <v>314</v>
      </c>
      <c r="M79" s="104" t="s">
        <v>314</v>
      </c>
      <c r="N79" s="77" t="s">
        <v>314</v>
      </c>
      <c r="O79" s="24"/>
    </row>
    <row r="80" spans="1:15" ht="15.75" x14ac:dyDescent="0.25">
      <c r="A80" s="146">
        <v>43682</v>
      </c>
      <c r="B80" s="363" t="s">
        <v>151</v>
      </c>
      <c r="C80" s="87" t="s">
        <v>32</v>
      </c>
      <c r="D80" s="82" t="s">
        <v>33</v>
      </c>
      <c r="E80" s="93" t="s">
        <v>317</v>
      </c>
      <c r="F80" s="66">
        <v>15090</v>
      </c>
      <c r="G80" s="89">
        <v>1</v>
      </c>
      <c r="H80" s="67">
        <v>220</v>
      </c>
      <c r="I80" s="68"/>
      <c r="J80" s="74" t="s">
        <v>314</v>
      </c>
      <c r="K80" s="75" t="s">
        <v>228</v>
      </c>
      <c r="L80" s="76" t="s">
        <v>314</v>
      </c>
      <c r="M80" s="160" t="s">
        <v>314</v>
      </c>
      <c r="N80" s="77" t="s">
        <v>314</v>
      </c>
      <c r="O80" s="24"/>
    </row>
    <row r="81" spans="1:15" ht="15.75" x14ac:dyDescent="0.25">
      <c r="A81" s="146">
        <v>43041</v>
      </c>
      <c r="B81" s="363" t="s">
        <v>73</v>
      </c>
      <c r="C81" s="87" t="s">
        <v>89</v>
      </c>
      <c r="D81" s="82" t="s">
        <v>89</v>
      </c>
      <c r="E81" s="93" t="s">
        <v>391</v>
      </c>
      <c r="F81" s="66">
        <v>15091</v>
      </c>
      <c r="G81" s="215"/>
      <c r="H81" s="67">
        <v>30</v>
      </c>
      <c r="I81" s="68">
        <v>43132</v>
      </c>
      <c r="J81" s="74" t="s">
        <v>314</v>
      </c>
      <c r="K81" s="75" t="s">
        <v>228</v>
      </c>
      <c r="L81" s="76">
        <v>20</v>
      </c>
      <c r="M81" s="160" t="s">
        <v>314</v>
      </c>
      <c r="N81" s="77" t="s">
        <v>315</v>
      </c>
      <c r="O81" s="24"/>
    </row>
    <row r="82" spans="1:15" ht="15.75" x14ac:dyDescent="0.25">
      <c r="A82" s="146"/>
      <c r="B82" s="363" t="s">
        <v>31</v>
      </c>
      <c r="C82" s="87" t="s">
        <v>123</v>
      </c>
      <c r="D82" s="82" t="s">
        <v>124</v>
      </c>
      <c r="E82" s="93" t="s">
        <v>330</v>
      </c>
      <c r="F82" s="66">
        <v>15094</v>
      </c>
      <c r="G82" s="215">
        <v>1</v>
      </c>
      <c r="H82" s="67">
        <v>25</v>
      </c>
      <c r="I82" s="68"/>
      <c r="J82" s="74" t="s">
        <v>314</v>
      </c>
      <c r="K82" s="75" t="s">
        <v>228</v>
      </c>
      <c r="L82" s="76" t="s">
        <v>314</v>
      </c>
      <c r="M82" s="160" t="s">
        <v>314</v>
      </c>
      <c r="N82" s="77" t="s">
        <v>314</v>
      </c>
      <c r="O82" s="24"/>
    </row>
    <row r="83" spans="1:15" ht="15.75" x14ac:dyDescent="0.25">
      <c r="A83" s="146">
        <v>42508</v>
      </c>
      <c r="B83" s="363" t="s">
        <v>322</v>
      </c>
      <c r="C83" s="87" t="s">
        <v>89</v>
      </c>
      <c r="D83" s="82" t="s">
        <v>89</v>
      </c>
      <c r="E83" s="93" t="s">
        <v>323</v>
      </c>
      <c r="F83" s="66">
        <v>16008</v>
      </c>
      <c r="G83" s="215">
        <v>1</v>
      </c>
      <c r="H83" s="67">
        <v>30</v>
      </c>
      <c r="I83" s="68"/>
      <c r="J83" s="74" t="s">
        <v>314</v>
      </c>
      <c r="K83" s="75" t="s">
        <v>228</v>
      </c>
      <c r="L83" s="76" t="s">
        <v>314</v>
      </c>
      <c r="M83" s="160" t="s">
        <v>314</v>
      </c>
      <c r="N83" s="77" t="s">
        <v>314</v>
      </c>
      <c r="O83" s="24"/>
    </row>
    <row r="84" spans="1:15" ht="15.75" x14ac:dyDescent="0.25">
      <c r="A84" s="146">
        <v>42508</v>
      </c>
      <c r="B84" s="363" t="s">
        <v>195</v>
      </c>
      <c r="C84" s="87" t="s">
        <v>114</v>
      </c>
      <c r="D84" s="82" t="s">
        <v>115</v>
      </c>
      <c r="E84" s="93" t="s">
        <v>324</v>
      </c>
      <c r="F84" s="66">
        <v>16010</v>
      </c>
      <c r="G84" s="215">
        <v>1</v>
      </c>
      <c r="H84" s="67">
        <v>25</v>
      </c>
      <c r="I84" s="68"/>
      <c r="J84" s="74" t="s">
        <v>314</v>
      </c>
      <c r="K84" s="75" t="s">
        <v>228</v>
      </c>
      <c r="L84" s="76" t="s">
        <v>314</v>
      </c>
      <c r="M84" s="160" t="s">
        <v>314</v>
      </c>
      <c r="N84" s="77" t="s">
        <v>314</v>
      </c>
      <c r="O84" s="24"/>
    </row>
    <row r="85" spans="1:15" ht="15.75" x14ac:dyDescent="0.25">
      <c r="A85" s="146">
        <v>42642</v>
      </c>
      <c r="B85" s="363" t="s">
        <v>326</v>
      </c>
      <c r="C85" s="87" t="s">
        <v>23</v>
      </c>
      <c r="D85" s="82" t="s">
        <v>24</v>
      </c>
      <c r="E85" s="93" t="s">
        <v>327</v>
      </c>
      <c r="F85" s="66">
        <v>16012</v>
      </c>
      <c r="G85" s="215">
        <v>1</v>
      </c>
      <c r="H85" s="67">
        <v>25</v>
      </c>
      <c r="I85" s="68"/>
      <c r="J85" s="74" t="s">
        <v>314</v>
      </c>
      <c r="K85" s="75" t="s">
        <v>228</v>
      </c>
      <c r="L85" s="76" t="s">
        <v>314</v>
      </c>
      <c r="M85" s="160" t="s">
        <v>314</v>
      </c>
      <c r="N85" s="77" t="s">
        <v>314</v>
      </c>
      <c r="O85" s="24"/>
    </row>
    <row r="86" spans="1:15" ht="15.75" x14ac:dyDescent="0.25">
      <c r="A86" s="146">
        <v>42571</v>
      </c>
      <c r="B86" s="363" t="s">
        <v>328</v>
      </c>
      <c r="C86" s="87" t="s">
        <v>117</v>
      </c>
      <c r="D86" s="82" t="s">
        <v>118</v>
      </c>
      <c r="E86" s="93" t="s">
        <v>329</v>
      </c>
      <c r="F86" s="66">
        <v>16014</v>
      </c>
      <c r="G86" s="215">
        <v>1</v>
      </c>
      <c r="H86" s="67">
        <v>13</v>
      </c>
      <c r="I86" s="68"/>
      <c r="J86" s="74" t="s">
        <v>314</v>
      </c>
      <c r="K86" s="75" t="s">
        <v>228</v>
      </c>
      <c r="L86" s="76" t="s">
        <v>314</v>
      </c>
      <c r="M86" s="160" t="s">
        <v>314</v>
      </c>
      <c r="N86" s="77" t="s">
        <v>314</v>
      </c>
      <c r="O86" s="24"/>
    </row>
    <row r="87" spans="1:15" ht="15.75" x14ac:dyDescent="0.25">
      <c r="A87" s="146">
        <v>42571</v>
      </c>
      <c r="B87" s="363" t="s">
        <v>328</v>
      </c>
      <c r="C87" s="87" t="s">
        <v>117</v>
      </c>
      <c r="D87" s="82" t="s">
        <v>118</v>
      </c>
      <c r="E87" s="93" t="s">
        <v>329</v>
      </c>
      <c r="F87" s="66">
        <v>16014</v>
      </c>
      <c r="G87" s="215">
        <v>1</v>
      </c>
      <c r="H87" s="67">
        <v>13</v>
      </c>
      <c r="I87" s="68"/>
      <c r="J87" s="74" t="s">
        <v>314</v>
      </c>
      <c r="K87" s="75" t="s">
        <v>228</v>
      </c>
      <c r="L87" s="76" t="s">
        <v>314</v>
      </c>
      <c r="M87" s="160" t="s">
        <v>314</v>
      </c>
      <c r="N87" s="77" t="s">
        <v>314</v>
      </c>
      <c r="O87" s="24"/>
    </row>
    <row r="88" spans="1:15" ht="15.75" x14ac:dyDescent="0.25">
      <c r="A88" s="146">
        <v>42571</v>
      </c>
      <c r="B88" s="363" t="s">
        <v>328</v>
      </c>
      <c r="C88" s="87" t="s">
        <v>117</v>
      </c>
      <c r="D88" s="82" t="s">
        <v>118</v>
      </c>
      <c r="E88" s="93" t="s">
        <v>329</v>
      </c>
      <c r="F88" s="66">
        <v>16014</v>
      </c>
      <c r="G88" s="215">
        <v>1</v>
      </c>
      <c r="H88" s="67">
        <v>13</v>
      </c>
      <c r="I88" s="68"/>
      <c r="J88" s="74" t="s">
        <v>314</v>
      </c>
      <c r="K88" s="75" t="s">
        <v>228</v>
      </c>
      <c r="L88" s="76" t="s">
        <v>314</v>
      </c>
      <c r="M88" s="160" t="s">
        <v>314</v>
      </c>
      <c r="N88" s="77" t="s">
        <v>314</v>
      </c>
      <c r="O88" s="24"/>
    </row>
    <row r="89" spans="1:15" ht="15.75" x14ac:dyDescent="0.25">
      <c r="A89" s="146">
        <v>42508</v>
      </c>
      <c r="B89" s="363" t="s">
        <v>326</v>
      </c>
      <c r="C89" s="87" t="s">
        <v>140</v>
      </c>
      <c r="D89" s="82" t="s">
        <v>141</v>
      </c>
      <c r="E89" s="93"/>
      <c r="F89" s="66">
        <v>16016</v>
      </c>
      <c r="G89" s="215">
        <v>1</v>
      </c>
      <c r="H89" s="67">
        <v>20</v>
      </c>
      <c r="I89" s="68"/>
      <c r="J89" s="74" t="s">
        <v>314</v>
      </c>
      <c r="K89" s="75" t="s">
        <v>228</v>
      </c>
      <c r="L89" s="76" t="s">
        <v>314</v>
      </c>
      <c r="M89" s="160" t="s">
        <v>314</v>
      </c>
      <c r="N89" s="77" t="s">
        <v>314</v>
      </c>
      <c r="O89" s="24"/>
    </row>
    <row r="90" spans="1:15" ht="15.75" x14ac:dyDescent="0.25">
      <c r="A90" s="146">
        <v>42508</v>
      </c>
      <c r="B90" s="363" t="s">
        <v>335</v>
      </c>
      <c r="C90" s="87" t="s">
        <v>165</v>
      </c>
      <c r="D90" s="82" t="s">
        <v>166</v>
      </c>
      <c r="E90" s="93" t="s">
        <v>333</v>
      </c>
      <c r="F90" s="66">
        <v>16017</v>
      </c>
      <c r="G90" s="215">
        <v>1</v>
      </c>
      <c r="H90" s="67">
        <v>50</v>
      </c>
      <c r="I90" s="68"/>
      <c r="J90" s="74" t="s">
        <v>314</v>
      </c>
      <c r="K90" s="75" t="s">
        <v>228</v>
      </c>
      <c r="L90" s="76" t="s">
        <v>314</v>
      </c>
      <c r="M90" s="160" t="s">
        <v>314</v>
      </c>
      <c r="N90" s="77" t="s">
        <v>314</v>
      </c>
      <c r="O90" s="24"/>
    </row>
    <row r="91" spans="1:15" ht="15.75" x14ac:dyDescent="0.25">
      <c r="A91" s="146">
        <v>42571</v>
      </c>
      <c r="B91" s="363" t="s">
        <v>131</v>
      </c>
      <c r="C91" s="87" t="s">
        <v>117</v>
      </c>
      <c r="D91" s="82" t="s">
        <v>118</v>
      </c>
      <c r="E91" s="93"/>
      <c r="F91" s="66">
        <v>16018</v>
      </c>
      <c r="G91" s="215">
        <v>1</v>
      </c>
      <c r="H91" s="67">
        <v>25</v>
      </c>
      <c r="I91" s="68"/>
      <c r="J91" s="74" t="s">
        <v>314</v>
      </c>
      <c r="K91" s="75" t="s">
        <v>228</v>
      </c>
      <c r="L91" s="76" t="s">
        <v>314</v>
      </c>
      <c r="M91" s="160" t="s">
        <v>314</v>
      </c>
      <c r="N91" s="77" t="s">
        <v>314</v>
      </c>
      <c r="O91" s="24"/>
    </row>
    <row r="92" spans="1:15" ht="15.75" x14ac:dyDescent="0.25">
      <c r="A92" s="146">
        <v>42642</v>
      </c>
      <c r="B92" s="363" t="s">
        <v>128</v>
      </c>
      <c r="C92" s="87" t="s">
        <v>117</v>
      </c>
      <c r="D92" s="82" t="s">
        <v>118</v>
      </c>
      <c r="E92" s="93"/>
      <c r="F92" s="66">
        <v>16019</v>
      </c>
      <c r="G92" s="215"/>
      <c r="H92" s="67">
        <v>30</v>
      </c>
      <c r="I92" s="68">
        <v>43009</v>
      </c>
      <c r="J92" s="74" t="s">
        <v>314</v>
      </c>
      <c r="K92" s="75" t="s">
        <v>228</v>
      </c>
      <c r="L92" s="76">
        <v>20</v>
      </c>
      <c r="M92" s="160" t="s">
        <v>314</v>
      </c>
      <c r="N92" s="77" t="s">
        <v>315</v>
      </c>
      <c r="O92" s="24"/>
    </row>
    <row r="93" spans="1:15" ht="15.75" x14ac:dyDescent="0.25">
      <c r="A93" s="146">
        <v>42508</v>
      </c>
      <c r="B93" s="363" t="s">
        <v>134</v>
      </c>
      <c r="C93" s="87" t="s">
        <v>117</v>
      </c>
      <c r="D93" s="82" t="s">
        <v>118</v>
      </c>
      <c r="E93" s="93"/>
      <c r="F93" s="66">
        <v>16020</v>
      </c>
      <c r="G93" s="215">
        <v>1</v>
      </c>
      <c r="H93" s="67">
        <v>15</v>
      </c>
      <c r="I93" s="68"/>
      <c r="J93" s="74" t="s">
        <v>314</v>
      </c>
      <c r="K93" s="75" t="s">
        <v>228</v>
      </c>
      <c r="L93" s="76" t="s">
        <v>314</v>
      </c>
      <c r="M93" s="160" t="s">
        <v>314</v>
      </c>
      <c r="N93" s="77" t="s">
        <v>314</v>
      </c>
      <c r="O93" s="24"/>
    </row>
    <row r="94" spans="1:15" ht="15.75" x14ac:dyDescent="0.25">
      <c r="A94" s="146">
        <v>42508</v>
      </c>
      <c r="B94" s="363" t="s">
        <v>326</v>
      </c>
      <c r="C94" s="87" t="s">
        <v>140</v>
      </c>
      <c r="D94" s="82" t="s">
        <v>141</v>
      </c>
      <c r="E94" s="93"/>
      <c r="F94" s="66">
        <v>16021</v>
      </c>
      <c r="G94" s="215"/>
      <c r="H94" s="67">
        <v>20</v>
      </c>
      <c r="I94" s="68">
        <v>43620</v>
      </c>
      <c r="J94" s="74" t="s">
        <v>314</v>
      </c>
      <c r="K94" s="75" t="s">
        <v>228</v>
      </c>
      <c r="L94" s="76">
        <v>13.333333333333334</v>
      </c>
      <c r="M94" s="160" t="s">
        <v>314</v>
      </c>
      <c r="N94" s="77" t="s">
        <v>315</v>
      </c>
      <c r="O94" s="24"/>
    </row>
    <row r="95" spans="1:15" ht="15.75" x14ac:dyDescent="0.25">
      <c r="A95" s="146">
        <v>42508</v>
      </c>
      <c r="B95" s="363" t="s">
        <v>134</v>
      </c>
      <c r="C95" s="87" t="s">
        <v>117</v>
      </c>
      <c r="D95" s="82" t="s">
        <v>118</v>
      </c>
      <c r="E95" s="93"/>
      <c r="F95" s="66">
        <v>16022</v>
      </c>
      <c r="G95" s="215">
        <v>1</v>
      </c>
      <c r="H95" s="67">
        <v>15</v>
      </c>
      <c r="I95" s="68"/>
      <c r="J95" s="74" t="s">
        <v>314</v>
      </c>
      <c r="K95" s="75" t="s">
        <v>228</v>
      </c>
      <c r="L95" s="76" t="s">
        <v>314</v>
      </c>
      <c r="M95" s="160" t="s">
        <v>314</v>
      </c>
      <c r="N95" s="77" t="s">
        <v>314</v>
      </c>
      <c r="O95" s="24"/>
    </row>
    <row r="96" spans="1:15" ht="15.75" x14ac:dyDescent="0.25">
      <c r="A96" s="146">
        <v>42508</v>
      </c>
      <c r="B96" s="363" t="s">
        <v>137</v>
      </c>
      <c r="C96" s="87" t="s">
        <v>117</v>
      </c>
      <c r="D96" s="82" t="s">
        <v>118</v>
      </c>
      <c r="E96" s="93"/>
      <c r="F96" s="66">
        <v>16023</v>
      </c>
      <c r="G96" s="215"/>
      <c r="H96" s="67">
        <v>10</v>
      </c>
      <c r="I96" s="68">
        <v>42339</v>
      </c>
      <c r="J96" s="74" t="s">
        <v>379</v>
      </c>
      <c r="K96" s="75" t="s">
        <v>228</v>
      </c>
      <c r="L96" s="76">
        <v>6.666666666666667</v>
      </c>
      <c r="M96" s="160" t="s">
        <v>314</v>
      </c>
      <c r="N96" s="77" t="s">
        <v>315</v>
      </c>
      <c r="O96" s="24"/>
    </row>
    <row r="97" spans="1:15" ht="15.75" x14ac:dyDescent="0.25">
      <c r="A97" s="146">
        <v>42508</v>
      </c>
      <c r="B97" s="363" t="s">
        <v>328</v>
      </c>
      <c r="C97" s="87" t="s">
        <v>140</v>
      </c>
      <c r="D97" s="82" t="s">
        <v>141</v>
      </c>
      <c r="E97" s="93" t="s">
        <v>336</v>
      </c>
      <c r="F97" s="66">
        <v>16024</v>
      </c>
      <c r="G97" s="215">
        <v>1</v>
      </c>
      <c r="H97" s="67">
        <v>25</v>
      </c>
      <c r="I97" s="68"/>
      <c r="J97" s="74" t="s">
        <v>314</v>
      </c>
      <c r="K97" s="75" t="s">
        <v>228</v>
      </c>
      <c r="L97" s="76" t="s">
        <v>314</v>
      </c>
      <c r="M97" s="160" t="s">
        <v>314</v>
      </c>
      <c r="N97" s="77" t="s">
        <v>314</v>
      </c>
      <c r="O97" s="24"/>
    </row>
    <row r="98" spans="1:15" ht="15.75" x14ac:dyDescent="0.25">
      <c r="A98" s="146">
        <v>43041</v>
      </c>
      <c r="B98" s="363" t="s">
        <v>173</v>
      </c>
      <c r="C98" s="87" t="s">
        <v>108</v>
      </c>
      <c r="D98" s="82" t="s">
        <v>109</v>
      </c>
      <c r="E98" s="93" t="s">
        <v>392</v>
      </c>
      <c r="F98" s="66">
        <v>16030</v>
      </c>
      <c r="G98" s="215">
        <v>1</v>
      </c>
      <c r="H98" s="67">
        <v>100</v>
      </c>
      <c r="I98" s="68">
        <v>43405</v>
      </c>
      <c r="J98" s="74" t="s">
        <v>314</v>
      </c>
      <c r="K98" s="75" t="s">
        <v>228</v>
      </c>
      <c r="L98" s="76" t="s">
        <v>314</v>
      </c>
      <c r="M98" s="160" t="s">
        <v>314</v>
      </c>
      <c r="N98" s="77" t="s">
        <v>314</v>
      </c>
      <c r="O98" s="24"/>
    </row>
    <row r="99" spans="1:15" ht="15.75" x14ac:dyDescent="0.25">
      <c r="A99" s="146">
        <v>43715</v>
      </c>
      <c r="B99" s="363" t="s">
        <v>198</v>
      </c>
      <c r="C99" s="87" t="s">
        <v>38</v>
      </c>
      <c r="D99" s="82" t="s">
        <v>39</v>
      </c>
      <c r="E99" s="93"/>
      <c r="F99" s="66">
        <v>16037</v>
      </c>
      <c r="G99" s="215">
        <v>1</v>
      </c>
      <c r="H99" s="67">
        <v>10</v>
      </c>
      <c r="I99" s="68"/>
      <c r="J99" s="74" t="s">
        <v>314</v>
      </c>
      <c r="K99" s="75" t="s">
        <v>228</v>
      </c>
      <c r="L99" s="76" t="s">
        <v>314</v>
      </c>
      <c r="M99" s="160" t="s">
        <v>314</v>
      </c>
      <c r="N99" s="77" t="s">
        <v>314</v>
      </c>
      <c r="O99" s="24"/>
    </row>
    <row r="100" spans="1:15" ht="15.75" x14ac:dyDescent="0.25">
      <c r="A100" s="146">
        <v>42571</v>
      </c>
      <c r="B100" s="363" t="s">
        <v>173</v>
      </c>
      <c r="C100" s="87" t="s">
        <v>56</v>
      </c>
      <c r="D100" s="82" t="s">
        <v>57</v>
      </c>
      <c r="E100" s="93" t="s">
        <v>354</v>
      </c>
      <c r="F100" s="66">
        <v>16039</v>
      </c>
      <c r="G100" s="215">
        <v>1</v>
      </c>
      <c r="H100" s="67">
        <v>100</v>
      </c>
      <c r="I100" s="68"/>
      <c r="J100" s="74" t="s">
        <v>314</v>
      </c>
      <c r="K100" s="75" t="s">
        <v>228</v>
      </c>
      <c r="L100" s="76" t="s">
        <v>314</v>
      </c>
      <c r="M100" s="160" t="s">
        <v>314</v>
      </c>
      <c r="N100" s="77" t="s">
        <v>314</v>
      </c>
      <c r="O100" s="24"/>
    </row>
    <row r="101" spans="1:15" ht="15.75" x14ac:dyDescent="0.25">
      <c r="A101" s="146"/>
      <c r="B101" s="363" t="s">
        <v>173</v>
      </c>
      <c r="C101" s="87" t="s">
        <v>23</v>
      </c>
      <c r="D101" s="82" t="s">
        <v>24</v>
      </c>
      <c r="E101" s="93" t="s">
        <v>358</v>
      </c>
      <c r="F101" s="66">
        <v>16043</v>
      </c>
      <c r="G101" s="215"/>
      <c r="H101" s="67">
        <v>100</v>
      </c>
      <c r="I101" s="68">
        <v>43435</v>
      </c>
      <c r="J101" s="74" t="s">
        <v>314</v>
      </c>
      <c r="K101" s="75" t="s">
        <v>228</v>
      </c>
      <c r="L101" s="76">
        <v>66.666666666666671</v>
      </c>
      <c r="M101" s="160" t="s">
        <v>314</v>
      </c>
      <c r="N101" s="77" t="s">
        <v>315</v>
      </c>
      <c r="O101" s="24"/>
    </row>
    <row r="102" spans="1:15" ht="15.75" x14ac:dyDescent="0.25">
      <c r="A102" s="146">
        <v>43277</v>
      </c>
      <c r="B102" s="363" t="s">
        <v>393</v>
      </c>
      <c r="C102" s="87" t="s">
        <v>123</v>
      </c>
      <c r="D102" s="82" t="s">
        <v>124</v>
      </c>
      <c r="E102" s="93" t="s">
        <v>359</v>
      </c>
      <c r="F102" s="66">
        <v>16044</v>
      </c>
      <c r="G102" s="215">
        <v>1</v>
      </c>
      <c r="H102" s="67">
        <v>30</v>
      </c>
      <c r="I102" s="68"/>
      <c r="J102" s="74" t="s">
        <v>314</v>
      </c>
      <c r="K102" s="75" t="s">
        <v>228</v>
      </c>
      <c r="L102" s="76" t="s">
        <v>314</v>
      </c>
      <c r="M102" s="160" t="s">
        <v>314</v>
      </c>
      <c r="N102" s="77" t="s">
        <v>314</v>
      </c>
      <c r="O102" s="24"/>
    </row>
    <row r="103" spans="1:15" ht="15.75" x14ac:dyDescent="0.25">
      <c r="A103" s="146"/>
      <c r="B103" s="369" t="s">
        <v>187</v>
      </c>
      <c r="C103" s="87" t="s">
        <v>123</v>
      </c>
      <c r="D103" s="82" t="s">
        <v>124</v>
      </c>
      <c r="E103" s="93" t="s">
        <v>360</v>
      </c>
      <c r="F103" s="66">
        <v>16045</v>
      </c>
      <c r="G103" s="215">
        <v>1</v>
      </c>
      <c r="H103" s="67">
        <v>40</v>
      </c>
      <c r="I103" s="68"/>
      <c r="J103" s="74" t="s">
        <v>314</v>
      </c>
      <c r="K103" s="75" t="s">
        <v>228</v>
      </c>
      <c r="L103" s="76" t="s">
        <v>314</v>
      </c>
      <c r="M103" s="160" t="s">
        <v>314</v>
      </c>
      <c r="N103" s="77" t="s">
        <v>314</v>
      </c>
      <c r="O103" s="24"/>
    </row>
    <row r="104" spans="1:15" ht="15.75" x14ac:dyDescent="0.25">
      <c r="A104" s="146">
        <v>42642</v>
      </c>
      <c r="B104" s="363" t="s">
        <v>128</v>
      </c>
      <c r="C104" s="87" t="s">
        <v>23</v>
      </c>
      <c r="D104" s="82" t="s">
        <v>24</v>
      </c>
      <c r="E104" s="93"/>
      <c r="F104" s="66">
        <v>16054</v>
      </c>
      <c r="G104" s="215">
        <v>1</v>
      </c>
      <c r="H104" s="67">
        <v>40</v>
      </c>
      <c r="I104" s="68"/>
      <c r="J104" s="74" t="s">
        <v>314</v>
      </c>
      <c r="K104" s="75" t="s">
        <v>228</v>
      </c>
      <c r="L104" s="76" t="s">
        <v>314</v>
      </c>
      <c r="M104" s="160" t="s">
        <v>314</v>
      </c>
      <c r="N104" s="77" t="s">
        <v>314</v>
      </c>
      <c r="O104" s="24"/>
    </row>
    <row r="105" spans="1:15" ht="15.75" x14ac:dyDescent="0.25">
      <c r="A105" s="146">
        <v>42642</v>
      </c>
      <c r="B105" s="363" t="s">
        <v>116</v>
      </c>
      <c r="C105" s="87" t="s">
        <v>23</v>
      </c>
      <c r="D105" s="82" t="s">
        <v>24</v>
      </c>
      <c r="E105" s="93" t="s">
        <v>364</v>
      </c>
      <c r="F105" s="66">
        <v>16055</v>
      </c>
      <c r="G105" s="215">
        <v>1</v>
      </c>
      <c r="H105" s="67">
        <v>20</v>
      </c>
      <c r="I105" s="68"/>
      <c r="J105" s="74" t="s">
        <v>314</v>
      </c>
      <c r="K105" s="75" t="s">
        <v>228</v>
      </c>
      <c r="L105" s="76" t="s">
        <v>314</v>
      </c>
      <c r="M105" s="160" t="s">
        <v>314</v>
      </c>
      <c r="N105" s="77" t="s">
        <v>314</v>
      </c>
      <c r="O105" s="24"/>
    </row>
    <row r="106" spans="1:15" ht="15.75" x14ac:dyDescent="0.25">
      <c r="A106" s="146">
        <v>42642</v>
      </c>
      <c r="B106" s="363" t="s">
        <v>223</v>
      </c>
      <c r="C106" s="87" t="s">
        <v>23</v>
      </c>
      <c r="D106" s="82" t="s">
        <v>24</v>
      </c>
      <c r="E106" s="93"/>
      <c r="F106" s="66">
        <v>16056</v>
      </c>
      <c r="G106" s="215">
        <v>1</v>
      </c>
      <c r="H106" s="67">
        <v>20</v>
      </c>
      <c r="I106" s="68"/>
      <c r="J106" s="74" t="s">
        <v>314</v>
      </c>
      <c r="K106" s="75" t="s">
        <v>228</v>
      </c>
      <c r="L106" s="76" t="s">
        <v>314</v>
      </c>
      <c r="M106" s="160" t="s">
        <v>314</v>
      </c>
      <c r="N106" s="77" t="s">
        <v>314</v>
      </c>
      <c r="O106" s="24"/>
    </row>
    <row r="107" spans="1:15" ht="15.75" x14ac:dyDescent="0.25">
      <c r="A107" s="146">
        <v>42642</v>
      </c>
      <c r="B107" s="363" t="s">
        <v>116</v>
      </c>
      <c r="C107" s="87" t="s">
        <v>23</v>
      </c>
      <c r="D107" s="82" t="s">
        <v>24</v>
      </c>
      <c r="E107" s="93" t="s">
        <v>364</v>
      </c>
      <c r="F107" s="66">
        <v>16057</v>
      </c>
      <c r="G107" s="215">
        <v>1</v>
      </c>
      <c r="H107" s="67">
        <v>20</v>
      </c>
      <c r="I107" s="68"/>
      <c r="J107" s="74" t="s">
        <v>314</v>
      </c>
      <c r="K107" s="75" t="s">
        <v>228</v>
      </c>
      <c r="L107" s="76" t="s">
        <v>314</v>
      </c>
      <c r="M107" s="160" t="s">
        <v>314</v>
      </c>
      <c r="N107" s="77" t="s">
        <v>314</v>
      </c>
      <c r="O107" s="24"/>
    </row>
    <row r="108" spans="1:15" ht="15.75" x14ac:dyDescent="0.25">
      <c r="A108" s="146">
        <v>42642</v>
      </c>
      <c r="B108" s="363" t="s">
        <v>70</v>
      </c>
      <c r="C108" s="87" t="s">
        <v>138</v>
      </c>
      <c r="D108" s="82" t="s">
        <v>1</v>
      </c>
      <c r="E108" s="93"/>
      <c r="F108" s="66">
        <v>16058</v>
      </c>
      <c r="G108" s="215"/>
      <c r="H108" s="67">
        <v>30</v>
      </c>
      <c r="I108" s="68">
        <v>42948</v>
      </c>
      <c r="J108" s="74" t="s">
        <v>314</v>
      </c>
      <c r="K108" s="75" t="s">
        <v>228</v>
      </c>
      <c r="L108" s="76">
        <v>20</v>
      </c>
      <c r="M108" s="160" t="s">
        <v>314</v>
      </c>
      <c r="N108" s="77" t="s">
        <v>315</v>
      </c>
      <c r="O108" s="24"/>
    </row>
    <row r="109" spans="1:15" ht="15.75" x14ac:dyDescent="0.25">
      <c r="A109" s="146">
        <v>42642</v>
      </c>
      <c r="B109" s="363" t="s">
        <v>46</v>
      </c>
      <c r="C109" s="87" t="s">
        <v>38</v>
      </c>
      <c r="D109" s="82" t="s">
        <v>39</v>
      </c>
      <c r="E109" s="93" t="s">
        <v>365</v>
      </c>
      <c r="F109" s="66">
        <v>16059</v>
      </c>
      <c r="G109" s="215"/>
      <c r="H109" s="67">
        <v>30</v>
      </c>
      <c r="I109" s="68">
        <v>43435</v>
      </c>
      <c r="J109" s="74" t="s">
        <v>314</v>
      </c>
      <c r="K109" s="75" t="s">
        <v>228</v>
      </c>
      <c r="L109" s="76">
        <v>20</v>
      </c>
      <c r="M109" s="160" t="s">
        <v>314</v>
      </c>
      <c r="N109" s="77" t="s">
        <v>315</v>
      </c>
      <c r="O109" s="24"/>
    </row>
    <row r="110" spans="1:15" ht="15.75" x14ac:dyDescent="0.25">
      <c r="A110" s="146">
        <v>42541</v>
      </c>
      <c r="B110" s="363" t="s">
        <v>406</v>
      </c>
      <c r="C110" s="87" t="s">
        <v>165</v>
      </c>
      <c r="D110" s="82" t="s">
        <v>166</v>
      </c>
      <c r="E110" s="93" t="s">
        <v>353</v>
      </c>
      <c r="F110" s="66">
        <v>16060</v>
      </c>
      <c r="G110" s="215">
        <v>1</v>
      </c>
      <c r="H110" s="67">
        <v>90</v>
      </c>
      <c r="I110" s="68"/>
      <c r="J110" s="74" t="s">
        <v>314</v>
      </c>
      <c r="K110" s="75" t="s">
        <v>228</v>
      </c>
      <c r="L110" s="76" t="s">
        <v>314</v>
      </c>
      <c r="M110" s="160" t="s">
        <v>314</v>
      </c>
      <c r="N110" s="77" t="s">
        <v>314</v>
      </c>
      <c r="O110" s="24"/>
    </row>
    <row r="111" spans="1:15" ht="15.75" x14ac:dyDescent="0.25">
      <c r="A111" s="146">
        <v>43179</v>
      </c>
      <c r="B111" s="363" t="s">
        <v>194</v>
      </c>
      <c r="C111" s="87" t="s">
        <v>138</v>
      </c>
      <c r="D111" s="82" t="s">
        <v>1</v>
      </c>
      <c r="E111" s="93"/>
      <c r="F111" s="66">
        <v>16062</v>
      </c>
      <c r="G111" s="215">
        <v>1</v>
      </c>
      <c r="H111" s="67">
        <v>30</v>
      </c>
      <c r="I111" s="68"/>
      <c r="J111" s="74" t="s">
        <v>314</v>
      </c>
      <c r="K111" s="75" t="s">
        <v>228</v>
      </c>
      <c r="L111" s="76" t="s">
        <v>314</v>
      </c>
      <c r="M111" s="160" t="s">
        <v>314</v>
      </c>
      <c r="N111" s="77" t="s">
        <v>314</v>
      </c>
      <c r="O111" s="24"/>
    </row>
    <row r="112" spans="1:15" ht="15.75" x14ac:dyDescent="0.25">
      <c r="A112" s="144">
        <v>42694</v>
      </c>
      <c r="B112" s="363" t="s">
        <v>378</v>
      </c>
      <c r="C112" s="87" t="s">
        <v>89</v>
      </c>
      <c r="D112" s="82" t="s">
        <v>89</v>
      </c>
      <c r="E112" s="93" t="s">
        <v>377</v>
      </c>
      <c r="F112" s="66">
        <v>16069</v>
      </c>
      <c r="G112" s="215"/>
      <c r="H112" s="67">
        <v>35</v>
      </c>
      <c r="I112" s="259"/>
      <c r="J112" s="74" t="s">
        <v>314</v>
      </c>
      <c r="K112" s="75" t="s">
        <v>228</v>
      </c>
      <c r="L112" s="76">
        <v>23.333333333333332</v>
      </c>
      <c r="M112" s="160" t="s">
        <v>314</v>
      </c>
      <c r="N112" s="77" t="s">
        <v>315</v>
      </c>
      <c r="O112" s="24"/>
    </row>
    <row r="113" spans="1:15" ht="15.75" x14ac:dyDescent="0.25">
      <c r="A113" s="146">
        <v>43179</v>
      </c>
      <c r="B113" s="363" t="s">
        <v>190</v>
      </c>
      <c r="C113" s="87" t="s">
        <v>140</v>
      </c>
      <c r="D113" s="82" t="s">
        <v>141</v>
      </c>
      <c r="E113" s="93"/>
      <c r="F113" s="66">
        <v>16092</v>
      </c>
      <c r="G113" s="215">
        <v>1</v>
      </c>
      <c r="H113" s="67">
        <v>20</v>
      </c>
      <c r="I113" s="68"/>
      <c r="J113" s="74" t="s">
        <v>314</v>
      </c>
      <c r="K113" s="75" t="s">
        <v>228</v>
      </c>
      <c r="L113" s="76" t="s">
        <v>314</v>
      </c>
      <c r="M113" s="160" t="s">
        <v>314</v>
      </c>
      <c r="N113" s="77" t="s">
        <v>314</v>
      </c>
      <c r="O113" s="24"/>
    </row>
    <row r="114" spans="1:15" ht="15.75" x14ac:dyDescent="0.25">
      <c r="A114" s="146">
        <v>43179</v>
      </c>
      <c r="B114" s="363" t="s">
        <v>46</v>
      </c>
      <c r="C114" s="87" t="s">
        <v>408</v>
      </c>
      <c r="D114" s="82" t="s">
        <v>89</v>
      </c>
      <c r="E114" s="93"/>
      <c r="F114" s="66">
        <v>16094</v>
      </c>
      <c r="G114" s="215">
        <v>1</v>
      </c>
      <c r="H114" s="67">
        <v>30</v>
      </c>
      <c r="I114" s="68"/>
      <c r="J114" s="74" t="s">
        <v>314</v>
      </c>
      <c r="K114" s="75" t="s">
        <v>228</v>
      </c>
      <c r="L114" s="76" t="s">
        <v>314</v>
      </c>
      <c r="M114" s="160" t="s">
        <v>314</v>
      </c>
      <c r="N114" s="77" t="s">
        <v>314</v>
      </c>
      <c r="O114" s="24"/>
    </row>
    <row r="115" spans="1:15" ht="15.75" x14ac:dyDescent="0.25">
      <c r="A115" s="146">
        <v>43179</v>
      </c>
      <c r="B115" s="363" t="s">
        <v>188</v>
      </c>
      <c r="C115" s="87" t="s">
        <v>44</v>
      </c>
      <c r="D115" s="82" t="s">
        <v>45</v>
      </c>
      <c r="E115" s="93" t="s">
        <v>456</v>
      </c>
      <c r="F115" s="66">
        <v>16114</v>
      </c>
      <c r="G115" s="215"/>
      <c r="H115" s="67">
        <v>40</v>
      </c>
      <c r="I115" s="68">
        <v>43221</v>
      </c>
      <c r="J115" s="74" t="s">
        <v>314</v>
      </c>
      <c r="K115" s="75" t="s">
        <v>228</v>
      </c>
      <c r="L115" s="76">
        <v>26.666666666666668</v>
      </c>
      <c r="M115" s="160"/>
      <c r="N115" s="77" t="s">
        <v>315</v>
      </c>
      <c r="O115" s="24"/>
    </row>
    <row r="116" spans="1:15" ht="15.75" x14ac:dyDescent="0.25">
      <c r="A116" s="146"/>
      <c r="B116" s="363" t="s">
        <v>82</v>
      </c>
      <c r="C116" s="87" t="s">
        <v>47</v>
      </c>
      <c r="D116" s="82" t="s">
        <v>48</v>
      </c>
      <c r="E116" s="93"/>
      <c r="F116" s="66">
        <v>16116</v>
      </c>
      <c r="G116" s="215">
        <v>1</v>
      </c>
      <c r="H116" s="67">
        <v>40</v>
      </c>
      <c r="I116" s="68"/>
      <c r="J116" s="74" t="s">
        <v>314</v>
      </c>
      <c r="K116" s="75" t="s">
        <v>228</v>
      </c>
      <c r="L116" s="76" t="s">
        <v>314</v>
      </c>
      <c r="M116" s="160" t="s">
        <v>314</v>
      </c>
      <c r="N116" s="77" t="s">
        <v>314</v>
      </c>
      <c r="O116" s="24"/>
    </row>
    <row r="117" spans="1:15" ht="15.75" x14ac:dyDescent="0.25">
      <c r="A117" s="146"/>
      <c r="B117" s="363" t="s">
        <v>196</v>
      </c>
      <c r="C117" s="87" t="s">
        <v>38</v>
      </c>
      <c r="D117" s="82" t="s">
        <v>39</v>
      </c>
      <c r="E117" s="93" t="s">
        <v>462</v>
      </c>
      <c r="F117" s="66">
        <v>16121</v>
      </c>
      <c r="G117" s="215"/>
      <c r="H117" s="67">
        <v>20</v>
      </c>
      <c r="I117" s="68">
        <v>43435</v>
      </c>
      <c r="J117" s="74" t="s">
        <v>314</v>
      </c>
      <c r="K117" s="75" t="s">
        <v>228</v>
      </c>
      <c r="L117" s="76">
        <v>13.333333333333334</v>
      </c>
      <c r="M117" s="160" t="s">
        <v>314</v>
      </c>
      <c r="N117" s="77" t="s">
        <v>315</v>
      </c>
      <c r="O117" s="24"/>
    </row>
    <row r="118" spans="1:15" ht="15.75" x14ac:dyDescent="0.25">
      <c r="A118" s="146">
        <v>43715</v>
      </c>
      <c r="B118" s="369" t="s">
        <v>472</v>
      </c>
      <c r="C118" s="87" t="s">
        <v>120</v>
      </c>
      <c r="D118" s="82" t="s">
        <v>121</v>
      </c>
      <c r="E118" s="93" t="s">
        <v>473</v>
      </c>
      <c r="F118" s="66">
        <v>16128</v>
      </c>
      <c r="G118" s="215">
        <v>1</v>
      </c>
      <c r="H118" s="67">
        <v>30</v>
      </c>
      <c r="I118" s="68"/>
      <c r="J118" s="74" t="s">
        <v>314</v>
      </c>
      <c r="K118" s="75" t="s">
        <v>228</v>
      </c>
      <c r="L118" s="76" t="s">
        <v>314</v>
      </c>
      <c r="M118" s="160" t="s">
        <v>314</v>
      </c>
      <c r="N118" s="77" t="s">
        <v>314</v>
      </c>
      <c r="O118" s="24"/>
    </row>
    <row r="119" spans="1:15" ht="15.75" x14ac:dyDescent="0.25">
      <c r="A119" s="146">
        <v>43277</v>
      </c>
      <c r="B119" s="363" t="s">
        <v>195</v>
      </c>
      <c r="C119" s="87" t="s">
        <v>475</v>
      </c>
      <c r="D119" s="82" t="s">
        <v>39</v>
      </c>
      <c r="E119" s="93" t="s">
        <v>476</v>
      </c>
      <c r="F119" s="66">
        <v>16129</v>
      </c>
      <c r="G119" s="215">
        <v>1</v>
      </c>
      <c r="H119" s="67">
        <v>25</v>
      </c>
      <c r="I119" s="68"/>
      <c r="J119" s="74" t="s">
        <v>314</v>
      </c>
      <c r="K119" s="75" t="s">
        <v>228</v>
      </c>
      <c r="L119" s="76" t="s">
        <v>314</v>
      </c>
      <c r="M119" s="160" t="s">
        <v>314</v>
      </c>
      <c r="N119" s="77" t="s">
        <v>314</v>
      </c>
      <c r="O119" s="24"/>
    </row>
    <row r="120" spans="1:15" ht="15.75" x14ac:dyDescent="0.25">
      <c r="A120" s="146"/>
      <c r="B120" s="365" t="s">
        <v>492</v>
      </c>
      <c r="C120" s="87" t="s">
        <v>5</v>
      </c>
      <c r="D120" s="82" t="s">
        <v>6</v>
      </c>
      <c r="E120" s="93"/>
      <c r="F120" s="66">
        <v>16134</v>
      </c>
      <c r="G120" s="215"/>
      <c r="H120" s="67">
        <v>12</v>
      </c>
      <c r="I120" s="68">
        <v>43435</v>
      </c>
      <c r="J120" s="74" t="s">
        <v>314</v>
      </c>
      <c r="K120" s="75" t="s">
        <v>228</v>
      </c>
      <c r="L120" s="76">
        <v>8</v>
      </c>
      <c r="M120" s="160"/>
      <c r="N120" s="77" t="s">
        <v>315</v>
      </c>
      <c r="O120" s="24"/>
    </row>
    <row r="121" spans="1:15" ht="15.75" x14ac:dyDescent="0.25">
      <c r="A121" s="146">
        <v>43277</v>
      </c>
      <c r="B121" s="370" t="s">
        <v>225</v>
      </c>
      <c r="C121" s="87" t="s">
        <v>117</v>
      </c>
      <c r="D121" s="82" t="s">
        <v>118</v>
      </c>
      <c r="E121" s="93" t="s">
        <v>480</v>
      </c>
      <c r="F121" s="66">
        <v>16132</v>
      </c>
      <c r="G121" s="215">
        <v>1</v>
      </c>
      <c r="H121" s="67">
        <v>40</v>
      </c>
      <c r="I121" s="68"/>
      <c r="J121" s="74" t="s">
        <v>314</v>
      </c>
      <c r="K121" s="75" t="s">
        <v>228</v>
      </c>
      <c r="L121" s="76" t="s">
        <v>314</v>
      </c>
      <c r="M121" s="160" t="s">
        <v>314</v>
      </c>
      <c r="N121" s="77" t="s">
        <v>314</v>
      </c>
      <c r="O121" s="24"/>
    </row>
    <row r="122" spans="1:15" ht="15.75" x14ac:dyDescent="0.25">
      <c r="A122" s="146">
        <v>43715</v>
      </c>
      <c r="B122" s="369" t="s">
        <v>472</v>
      </c>
      <c r="C122" s="87" t="s">
        <v>168</v>
      </c>
      <c r="D122" s="82" t="s">
        <v>169</v>
      </c>
      <c r="E122" s="93"/>
      <c r="F122" s="66">
        <v>16142</v>
      </c>
      <c r="G122" s="215">
        <v>1</v>
      </c>
      <c r="H122" s="67">
        <v>30</v>
      </c>
      <c r="I122" s="68"/>
      <c r="J122" s="74" t="s">
        <v>314</v>
      </c>
      <c r="K122" s="75" t="s">
        <v>228</v>
      </c>
      <c r="L122" s="76" t="s">
        <v>314</v>
      </c>
      <c r="M122" s="160" t="s">
        <v>314</v>
      </c>
      <c r="N122" s="77" t="s">
        <v>314</v>
      </c>
      <c r="O122" s="24"/>
    </row>
    <row r="123" spans="1:15" ht="15.75" x14ac:dyDescent="0.25">
      <c r="A123" s="146">
        <v>43682</v>
      </c>
      <c r="B123" s="363" t="s">
        <v>193</v>
      </c>
      <c r="C123" s="87" t="s">
        <v>117</v>
      </c>
      <c r="D123" s="82" t="s">
        <v>118</v>
      </c>
      <c r="E123" s="93" t="s">
        <v>493</v>
      </c>
      <c r="F123" s="66">
        <v>16151</v>
      </c>
      <c r="G123" s="215">
        <v>1</v>
      </c>
      <c r="H123" s="67">
        <v>40</v>
      </c>
      <c r="I123" s="68"/>
      <c r="J123" s="74" t="s">
        <v>314</v>
      </c>
      <c r="K123" s="75" t="s">
        <v>228</v>
      </c>
      <c r="L123" s="76" t="s">
        <v>314</v>
      </c>
      <c r="M123" s="160" t="s">
        <v>314</v>
      </c>
      <c r="N123" s="77" t="s">
        <v>314</v>
      </c>
      <c r="O123" s="24"/>
    </row>
    <row r="124" spans="1:15" ht="15.75" x14ac:dyDescent="0.25">
      <c r="A124" s="146">
        <v>43682</v>
      </c>
      <c r="B124" s="363" t="s">
        <v>221</v>
      </c>
      <c r="C124" s="87" t="s">
        <v>38</v>
      </c>
      <c r="D124" s="82" t="s">
        <v>39</v>
      </c>
      <c r="E124" s="93" t="s">
        <v>494</v>
      </c>
      <c r="F124" s="66">
        <v>16152</v>
      </c>
      <c r="G124" s="215">
        <v>1</v>
      </c>
      <c r="H124" s="67">
        <v>50</v>
      </c>
      <c r="I124" s="68"/>
      <c r="J124" s="74" t="s">
        <v>314</v>
      </c>
      <c r="K124" s="75" t="s">
        <v>228</v>
      </c>
      <c r="L124" s="76" t="s">
        <v>314</v>
      </c>
      <c r="M124" s="160" t="s">
        <v>314</v>
      </c>
      <c r="N124" s="77" t="s">
        <v>314</v>
      </c>
      <c r="O124" s="24"/>
    </row>
    <row r="125" spans="1:15" ht="15.75" x14ac:dyDescent="0.25">
      <c r="A125" s="146">
        <v>43682</v>
      </c>
      <c r="B125" s="363" t="s">
        <v>196</v>
      </c>
      <c r="C125" s="87" t="s">
        <v>23</v>
      </c>
      <c r="D125" s="82" t="s">
        <v>24</v>
      </c>
      <c r="E125" s="93"/>
      <c r="F125" s="66">
        <v>16160</v>
      </c>
      <c r="G125" s="215">
        <v>1</v>
      </c>
      <c r="H125" s="67">
        <v>20</v>
      </c>
      <c r="I125" s="68"/>
      <c r="J125" s="74" t="s">
        <v>314</v>
      </c>
      <c r="K125" s="75" t="s">
        <v>228</v>
      </c>
      <c r="L125" s="76" t="s">
        <v>314</v>
      </c>
      <c r="M125" s="160" t="s">
        <v>314</v>
      </c>
      <c r="N125" s="77" t="s">
        <v>314</v>
      </c>
      <c r="O125" s="24"/>
    </row>
    <row r="126" spans="1:15" ht="15.75" x14ac:dyDescent="0.25">
      <c r="A126" s="146">
        <v>43682</v>
      </c>
      <c r="B126" s="363" t="s">
        <v>500</v>
      </c>
      <c r="C126" s="87" t="s">
        <v>89</v>
      </c>
      <c r="D126" s="82" t="s">
        <v>89</v>
      </c>
      <c r="E126" s="93" t="s">
        <v>503</v>
      </c>
      <c r="F126" s="66">
        <v>16163</v>
      </c>
      <c r="G126" s="215">
        <v>1</v>
      </c>
      <c r="H126" s="67">
        <v>15</v>
      </c>
      <c r="I126" s="68"/>
      <c r="J126" s="74" t="s">
        <v>314</v>
      </c>
      <c r="K126" s="75" t="s">
        <v>228</v>
      </c>
      <c r="L126" s="76" t="s">
        <v>314</v>
      </c>
      <c r="M126" s="160" t="s">
        <v>314</v>
      </c>
      <c r="N126" s="77" t="s">
        <v>314</v>
      </c>
      <c r="O126" s="24"/>
    </row>
    <row r="127" spans="1:15" ht="15.75" x14ac:dyDescent="0.25">
      <c r="A127" s="146">
        <v>43682</v>
      </c>
      <c r="B127" s="363" t="s">
        <v>501</v>
      </c>
      <c r="C127" s="87" t="s">
        <v>89</v>
      </c>
      <c r="D127" s="82" t="s">
        <v>89</v>
      </c>
      <c r="E127" s="93" t="s">
        <v>504</v>
      </c>
      <c r="F127" s="66">
        <v>16164</v>
      </c>
      <c r="G127" s="215">
        <v>1</v>
      </c>
      <c r="H127" s="67">
        <v>20</v>
      </c>
      <c r="I127" s="68"/>
      <c r="J127" s="74" t="s">
        <v>314</v>
      </c>
      <c r="K127" s="75" t="s">
        <v>228</v>
      </c>
      <c r="L127" s="76" t="s">
        <v>314</v>
      </c>
      <c r="M127" s="160" t="s">
        <v>314</v>
      </c>
      <c r="N127" s="77" t="s">
        <v>314</v>
      </c>
      <c r="O127" s="24"/>
    </row>
    <row r="128" spans="1:15" ht="15.75" x14ac:dyDescent="0.25">
      <c r="A128" s="146">
        <v>43682</v>
      </c>
      <c r="B128" s="363" t="s">
        <v>502</v>
      </c>
      <c r="C128" s="87" t="s">
        <v>89</v>
      </c>
      <c r="D128" s="82" t="s">
        <v>89</v>
      </c>
      <c r="E128" s="93" t="s">
        <v>505</v>
      </c>
      <c r="F128" s="66">
        <v>16165</v>
      </c>
      <c r="G128" s="215">
        <v>1</v>
      </c>
      <c r="H128" s="67">
        <v>25</v>
      </c>
      <c r="I128" s="68"/>
      <c r="J128" s="74" t="s">
        <v>314</v>
      </c>
      <c r="K128" s="75" t="s">
        <v>228</v>
      </c>
      <c r="L128" s="76" t="s">
        <v>314</v>
      </c>
      <c r="M128" s="160" t="s">
        <v>314</v>
      </c>
      <c r="N128" s="77" t="s">
        <v>314</v>
      </c>
      <c r="O128" s="24"/>
    </row>
    <row r="129" spans="1:15" ht="15.75" x14ac:dyDescent="0.25">
      <c r="A129" s="146">
        <v>43682</v>
      </c>
      <c r="B129" s="363" t="s">
        <v>502</v>
      </c>
      <c r="C129" s="87" t="s">
        <v>117</v>
      </c>
      <c r="D129" s="82" t="s">
        <v>118</v>
      </c>
      <c r="E129" s="93" t="s">
        <v>506</v>
      </c>
      <c r="F129" s="66">
        <v>16166</v>
      </c>
      <c r="G129" s="215">
        <v>1</v>
      </c>
      <c r="H129" s="67">
        <v>25</v>
      </c>
      <c r="I129" s="68"/>
      <c r="J129" s="74" t="s">
        <v>314</v>
      </c>
      <c r="K129" s="75" t="s">
        <v>228</v>
      </c>
      <c r="L129" s="76" t="s">
        <v>314</v>
      </c>
      <c r="M129" s="160" t="s">
        <v>314</v>
      </c>
      <c r="N129" s="77" t="s">
        <v>314</v>
      </c>
      <c r="O129" s="24"/>
    </row>
    <row r="130" spans="1:15" ht="15.75" x14ac:dyDescent="0.25">
      <c r="A130" s="146">
        <v>43682</v>
      </c>
      <c r="B130" s="363" t="s">
        <v>500</v>
      </c>
      <c r="C130" s="87" t="s">
        <v>23</v>
      </c>
      <c r="D130" s="82" t="s">
        <v>24</v>
      </c>
      <c r="E130" s="93" t="s">
        <v>507</v>
      </c>
      <c r="F130" s="66">
        <v>16167</v>
      </c>
      <c r="G130" s="215">
        <v>1</v>
      </c>
      <c r="H130" s="67">
        <v>15</v>
      </c>
      <c r="I130" s="68"/>
      <c r="J130" s="74" t="s">
        <v>314</v>
      </c>
      <c r="K130" s="75" t="s">
        <v>228</v>
      </c>
      <c r="L130" s="76" t="s">
        <v>314</v>
      </c>
      <c r="M130" s="160" t="s">
        <v>314</v>
      </c>
      <c r="N130" s="77" t="s">
        <v>314</v>
      </c>
      <c r="O130" s="24"/>
    </row>
    <row r="131" spans="1:15" ht="15.75" x14ac:dyDescent="0.25">
      <c r="A131" s="146">
        <v>43715</v>
      </c>
      <c r="B131" s="363" t="s">
        <v>196</v>
      </c>
      <c r="C131" s="87" t="s">
        <v>160</v>
      </c>
      <c r="D131" s="82" t="s">
        <v>161</v>
      </c>
      <c r="E131" s="93" t="s">
        <v>508</v>
      </c>
      <c r="F131" s="66">
        <v>16168</v>
      </c>
      <c r="G131" s="215">
        <v>1</v>
      </c>
      <c r="H131" s="67">
        <v>20</v>
      </c>
      <c r="I131" s="68"/>
      <c r="J131" s="74" t="s">
        <v>314</v>
      </c>
      <c r="K131" s="75" t="s">
        <v>228</v>
      </c>
      <c r="L131" s="76" t="s">
        <v>314</v>
      </c>
      <c r="M131" s="160" t="s">
        <v>314</v>
      </c>
      <c r="N131" s="77" t="s">
        <v>314</v>
      </c>
      <c r="O131" s="24"/>
    </row>
    <row r="132" spans="1:15" ht="15.75" x14ac:dyDescent="0.25">
      <c r="A132" s="146">
        <v>43682</v>
      </c>
      <c r="B132" s="363" t="s">
        <v>459</v>
      </c>
      <c r="C132" s="87" t="s">
        <v>157</v>
      </c>
      <c r="D132" s="82" t="s">
        <v>158</v>
      </c>
      <c r="E132" s="93" t="s">
        <v>521</v>
      </c>
      <c r="F132" s="66">
        <v>16187</v>
      </c>
      <c r="G132" s="215">
        <v>1</v>
      </c>
      <c r="H132" s="67">
        <v>50</v>
      </c>
      <c r="I132" s="68"/>
      <c r="J132" s="74" t="s">
        <v>314</v>
      </c>
      <c r="K132" s="75" t="s">
        <v>228</v>
      </c>
      <c r="L132" s="76" t="s">
        <v>314</v>
      </c>
      <c r="M132" s="160" t="s">
        <v>314</v>
      </c>
      <c r="N132" s="77" t="s">
        <v>314</v>
      </c>
      <c r="O132" s="24"/>
    </row>
    <row r="133" spans="1:15" ht="15.75" x14ac:dyDescent="0.25">
      <c r="A133" s="290">
        <v>43682</v>
      </c>
      <c r="B133" s="363" t="s">
        <v>139</v>
      </c>
      <c r="C133" s="87" t="s">
        <v>108</v>
      </c>
      <c r="D133" s="82" t="s">
        <v>109</v>
      </c>
      <c r="E133" s="93"/>
      <c r="F133" s="66">
        <v>16194</v>
      </c>
      <c r="G133" s="215">
        <v>1</v>
      </c>
      <c r="H133" s="67">
        <v>8</v>
      </c>
      <c r="I133" s="68"/>
      <c r="J133" s="74" t="s">
        <v>314</v>
      </c>
      <c r="K133" s="75" t="s">
        <v>228</v>
      </c>
      <c r="L133" s="76" t="s">
        <v>314</v>
      </c>
      <c r="M133" s="160" t="s">
        <v>314</v>
      </c>
      <c r="N133" s="77" t="s">
        <v>314</v>
      </c>
      <c r="O133" s="24"/>
    </row>
    <row r="134" spans="1:15" ht="15.75" x14ac:dyDescent="0.25">
      <c r="A134" s="290">
        <v>43682</v>
      </c>
      <c r="B134" s="363" t="s">
        <v>137</v>
      </c>
      <c r="C134" s="87" t="s">
        <v>108</v>
      </c>
      <c r="D134" s="82" t="s">
        <v>109</v>
      </c>
      <c r="E134" s="93"/>
      <c r="F134" s="66">
        <v>16195</v>
      </c>
      <c r="G134" s="215">
        <v>1</v>
      </c>
      <c r="H134" s="67">
        <v>10</v>
      </c>
      <c r="I134" s="68"/>
      <c r="J134" s="74" t="s">
        <v>314</v>
      </c>
      <c r="K134" s="75" t="s">
        <v>228</v>
      </c>
      <c r="L134" s="76" t="s">
        <v>314</v>
      </c>
      <c r="M134" s="160" t="s">
        <v>314</v>
      </c>
      <c r="N134" s="77" t="s">
        <v>314</v>
      </c>
      <c r="O134" s="24"/>
    </row>
    <row r="135" spans="1:15" ht="15.75" x14ac:dyDescent="0.25">
      <c r="A135" s="146">
        <v>43715</v>
      </c>
      <c r="B135" s="85" t="s">
        <v>221</v>
      </c>
      <c r="C135" s="87" t="s">
        <v>38</v>
      </c>
      <c r="D135" s="82" t="s">
        <v>39</v>
      </c>
      <c r="E135" s="93" t="s">
        <v>528</v>
      </c>
      <c r="F135" s="66">
        <v>16202</v>
      </c>
      <c r="G135" s="215">
        <v>1</v>
      </c>
      <c r="H135" s="67">
        <v>35</v>
      </c>
      <c r="I135" s="68"/>
      <c r="J135" s="74" t="s">
        <v>314</v>
      </c>
      <c r="K135" s="75" t="s">
        <v>228</v>
      </c>
      <c r="L135" s="76" t="s">
        <v>314</v>
      </c>
      <c r="M135" s="160" t="s">
        <v>314</v>
      </c>
      <c r="N135" s="77" t="s">
        <v>314</v>
      </c>
      <c r="O135" s="24"/>
    </row>
    <row r="136" spans="1:15" ht="15.75" x14ac:dyDescent="0.25">
      <c r="A136" s="146">
        <v>43715</v>
      </c>
      <c r="B136" s="85" t="s">
        <v>220</v>
      </c>
      <c r="C136" s="87" t="s">
        <v>38</v>
      </c>
      <c r="D136" s="82" t="s">
        <v>39</v>
      </c>
      <c r="E136" s="93" t="s">
        <v>529</v>
      </c>
      <c r="F136" s="66">
        <v>16203</v>
      </c>
      <c r="G136" s="215">
        <v>1</v>
      </c>
      <c r="H136" s="67">
        <v>60</v>
      </c>
      <c r="I136" s="68"/>
      <c r="J136" s="74" t="s">
        <v>314</v>
      </c>
      <c r="K136" s="75" t="s">
        <v>228</v>
      </c>
      <c r="L136" s="76" t="s">
        <v>314</v>
      </c>
      <c r="M136" s="160" t="s">
        <v>314</v>
      </c>
      <c r="N136" s="77" t="s">
        <v>314</v>
      </c>
      <c r="O136" s="24"/>
    </row>
    <row r="137" spans="1:15" x14ac:dyDescent="0.25">
      <c r="A137" s="189"/>
      <c r="B137" s="167"/>
      <c r="C137" s="167"/>
      <c r="D137" s="167"/>
      <c r="E137" s="205"/>
      <c r="F137" s="167"/>
      <c r="G137" s="167"/>
      <c r="H137" s="163"/>
      <c r="I137" s="189"/>
      <c r="J137" s="189"/>
      <c r="K137" s="167"/>
      <c r="L137" s="206"/>
      <c r="M137" s="206"/>
      <c r="N137" s="167"/>
      <c r="O137" s="24"/>
    </row>
    <row r="138" spans="1:15" x14ac:dyDescent="0.25">
      <c r="A138" s="189"/>
      <c r="B138" s="167"/>
      <c r="C138" s="167"/>
      <c r="D138" s="167"/>
      <c r="E138" s="205"/>
      <c r="F138" s="167"/>
      <c r="G138" s="167"/>
      <c r="H138" s="163"/>
      <c r="I138" s="189"/>
      <c r="J138" s="189"/>
      <c r="K138" s="167"/>
      <c r="L138" s="206"/>
      <c r="M138" s="206"/>
      <c r="N138" s="167"/>
      <c r="O138" s="24"/>
    </row>
    <row r="139" spans="1:15" x14ac:dyDescent="0.25">
      <c r="A139" s="189"/>
      <c r="B139" s="167"/>
      <c r="C139" s="167"/>
      <c r="D139" s="167"/>
      <c r="E139" s="205"/>
      <c r="F139" s="167"/>
      <c r="G139" s="167"/>
      <c r="H139" s="163"/>
      <c r="I139" s="189"/>
      <c r="J139" s="189"/>
      <c r="K139" s="167"/>
      <c r="L139" s="206"/>
      <c r="M139" s="206"/>
      <c r="N139" s="167"/>
      <c r="O139" s="24"/>
    </row>
    <row r="140" spans="1:15" x14ac:dyDescent="0.25">
      <c r="A140" s="189"/>
      <c r="B140" s="167"/>
      <c r="C140" s="167"/>
      <c r="D140" s="167"/>
      <c r="E140" s="205"/>
      <c r="F140" s="167"/>
      <c r="G140" s="167"/>
      <c r="H140" s="163"/>
      <c r="I140" s="189"/>
      <c r="J140" s="189"/>
      <c r="K140" s="167"/>
      <c r="L140" s="206"/>
      <c r="M140" s="206"/>
      <c r="N140" s="167"/>
      <c r="O140" s="24"/>
    </row>
    <row r="141" spans="1:15" x14ac:dyDescent="0.25">
      <c r="A141" s="189"/>
      <c r="B141" s="167"/>
      <c r="C141" s="167"/>
      <c r="D141" s="167"/>
      <c r="E141" s="205"/>
      <c r="F141" s="167"/>
      <c r="G141" s="167"/>
      <c r="H141" s="163"/>
      <c r="I141" s="189"/>
      <c r="J141" s="189"/>
      <c r="K141" s="167"/>
      <c r="L141" s="206"/>
      <c r="M141" s="206"/>
      <c r="N141" s="167"/>
      <c r="O141" s="24"/>
    </row>
    <row r="142" spans="1:15" x14ac:dyDescent="0.25">
      <c r="A142" s="189"/>
      <c r="B142" s="167"/>
      <c r="C142" s="167"/>
      <c r="D142" s="167"/>
      <c r="E142" s="205"/>
      <c r="F142" s="167"/>
      <c r="G142" s="167"/>
      <c r="H142" s="163"/>
      <c r="I142" s="189"/>
      <c r="J142" s="189"/>
      <c r="K142" s="167"/>
      <c r="L142" s="206"/>
      <c r="M142" s="206"/>
      <c r="N142" s="167"/>
      <c r="O142" s="24"/>
    </row>
    <row r="143" spans="1:15" x14ac:dyDescent="0.25">
      <c r="A143" s="189"/>
      <c r="B143" s="167"/>
      <c r="C143" s="167"/>
      <c r="D143" s="167"/>
      <c r="E143" s="205"/>
      <c r="F143" s="167"/>
      <c r="G143" s="167"/>
      <c r="H143" s="163"/>
      <c r="I143" s="189"/>
      <c r="J143" s="189"/>
      <c r="K143" s="167"/>
      <c r="L143" s="206"/>
      <c r="M143" s="206"/>
      <c r="N143" s="167"/>
      <c r="O143" s="24"/>
    </row>
    <row r="144" spans="1:15" x14ac:dyDescent="0.25">
      <c r="A144" s="189"/>
      <c r="B144" s="167"/>
      <c r="C144" s="167"/>
      <c r="D144" s="167"/>
      <c r="E144" s="205"/>
      <c r="F144" s="167"/>
      <c r="G144" s="167"/>
      <c r="H144" s="163"/>
      <c r="I144" s="189"/>
      <c r="J144" s="189"/>
      <c r="K144" s="167"/>
      <c r="L144" s="206"/>
      <c r="M144" s="206"/>
      <c r="N144" s="167"/>
      <c r="O144" s="24"/>
    </row>
    <row r="145" spans="1:15" x14ac:dyDescent="0.25">
      <c r="A145" s="189"/>
      <c r="B145" s="167"/>
      <c r="C145" s="167"/>
      <c r="D145" s="167"/>
      <c r="E145" s="205"/>
      <c r="F145" s="167"/>
      <c r="G145" s="167"/>
      <c r="H145" s="163"/>
      <c r="I145" s="189"/>
      <c r="J145" s="189"/>
      <c r="K145" s="167"/>
      <c r="L145" s="206"/>
      <c r="M145" s="206"/>
      <c r="N145" s="167"/>
      <c r="O145" s="24"/>
    </row>
    <row r="146" spans="1:15" x14ac:dyDescent="0.25">
      <c r="A146" s="189"/>
      <c r="B146" s="167"/>
      <c r="C146" s="167"/>
      <c r="D146" s="167"/>
      <c r="E146" s="205"/>
      <c r="F146" s="167"/>
      <c r="G146" s="167"/>
      <c r="H146" s="163"/>
      <c r="I146" s="189"/>
      <c r="J146" s="189"/>
      <c r="K146" s="167"/>
      <c r="L146" s="206"/>
      <c r="M146" s="206"/>
      <c r="N146" s="167"/>
      <c r="O146" s="24"/>
    </row>
    <row r="147" spans="1:15" x14ac:dyDescent="0.25">
      <c r="A147" s="189"/>
      <c r="B147" s="167"/>
      <c r="C147" s="167"/>
      <c r="D147" s="167"/>
      <c r="E147" s="205"/>
      <c r="F147" s="167"/>
      <c r="G147" s="167"/>
      <c r="H147" s="163"/>
      <c r="I147" s="189"/>
      <c r="J147" s="189"/>
      <c r="K147" s="167"/>
      <c r="L147" s="206"/>
      <c r="M147" s="206"/>
      <c r="N147" s="167"/>
      <c r="O147" s="24"/>
    </row>
    <row r="148" spans="1:15" x14ac:dyDescent="0.25">
      <c r="A148" s="189"/>
      <c r="B148" s="167"/>
      <c r="C148" s="167"/>
      <c r="D148" s="167"/>
      <c r="E148" s="205"/>
      <c r="F148" s="167"/>
      <c r="G148" s="167"/>
      <c r="H148" s="163"/>
      <c r="I148" s="189"/>
      <c r="J148" s="189"/>
      <c r="K148" s="167"/>
      <c r="L148" s="206"/>
      <c r="M148" s="206"/>
      <c r="N148" s="167"/>
      <c r="O148" s="24"/>
    </row>
    <row r="149" spans="1:15" x14ac:dyDescent="0.25">
      <c r="A149" s="189"/>
      <c r="B149" s="167"/>
      <c r="C149" s="167"/>
      <c r="D149" s="167"/>
      <c r="E149" s="205"/>
      <c r="F149" s="167"/>
      <c r="G149" s="167"/>
      <c r="H149" s="163"/>
      <c r="I149" s="189"/>
      <c r="J149" s="189"/>
      <c r="K149" s="167"/>
      <c r="L149" s="206"/>
      <c r="M149" s="206"/>
      <c r="N149" s="167"/>
      <c r="O149" s="24"/>
    </row>
    <row r="150" spans="1:15" x14ac:dyDescent="0.25">
      <c r="A150" s="189"/>
      <c r="B150" s="167"/>
      <c r="C150" s="167"/>
      <c r="D150" s="167"/>
      <c r="E150" s="205"/>
      <c r="F150" s="167"/>
      <c r="G150" s="167"/>
      <c r="H150" s="163"/>
      <c r="I150" s="189"/>
      <c r="J150" s="189"/>
      <c r="K150" s="167"/>
      <c r="L150" s="206"/>
      <c r="M150" s="206"/>
      <c r="N150" s="167"/>
      <c r="O150" s="24"/>
    </row>
    <row r="151" spans="1:15" x14ac:dyDescent="0.25">
      <c r="A151" s="189"/>
      <c r="B151" s="167"/>
      <c r="C151" s="167"/>
      <c r="D151" s="167"/>
      <c r="E151" s="205"/>
      <c r="F151" s="167"/>
      <c r="G151" s="167"/>
      <c r="H151" s="163"/>
      <c r="I151" s="189"/>
      <c r="J151" s="189"/>
      <c r="K151" s="167"/>
      <c r="L151" s="206"/>
      <c r="M151" s="206"/>
      <c r="N151" s="167"/>
      <c r="O151" s="24"/>
    </row>
    <row r="152" spans="1:15" x14ac:dyDescent="0.25">
      <c r="A152" s="189"/>
      <c r="B152" s="167"/>
      <c r="C152" s="167"/>
      <c r="D152" s="167"/>
      <c r="E152" s="205"/>
      <c r="F152" s="167"/>
      <c r="G152" s="167"/>
      <c r="H152" s="163"/>
      <c r="I152" s="189"/>
      <c r="J152" s="189"/>
      <c r="K152" s="167"/>
      <c r="L152" s="206"/>
      <c r="M152" s="206"/>
      <c r="N152" s="167"/>
      <c r="O152" s="24"/>
    </row>
    <row r="153" spans="1:15" x14ac:dyDescent="0.25">
      <c r="A153" s="189"/>
      <c r="B153" s="167"/>
      <c r="C153" s="167"/>
      <c r="D153" s="167"/>
      <c r="E153" s="205"/>
      <c r="F153" s="167"/>
      <c r="G153" s="167"/>
      <c r="H153" s="163"/>
      <c r="I153" s="189"/>
      <c r="J153" s="189"/>
      <c r="K153" s="167"/>
      <c r="L153" s="206"/>
      <c r="M153" s="206"/>
      <c r="N153" s="167"/>
      <c r="O153" s="24"/>
    </row>
    <row r="154" spans="1:15" x14ac:dyDescent="0.25">
      <c r="A154" s="189"/>
      <c r="B154" s="167"/>
      <c r="C154" s="167"/>
      <c r="D154" s="167"/>
      <c r="E154" s="205"/>
      <c r="F154" s="167"/>
      <c r="G154" s="167"/>
      <c r="H154" s="163"/>
      <c r="I154" s="189"/>
      <c r="J154" s="189"/>
      <c r="K154" s="167"/>
      <c r="L154" s="206"/>
      <c r="M154" s="206"/>
      <c r="N154" s="167"/>
      <c r="O154" s="24"/>
    </row>
    <row r="155" spans="1:15" x14ac:dyDescent="0.25">
      <c r="A155" s="189"/>
      <c r="B155" s="167"/>
      <c r="C155" s="167"/>
      <c r="D155" s="167"/>
      <c r="E155" s="205"/>
      <c r="F155" s="167"/>
      <c r="G155" s="167"/>
      <c r="H155" s="163"/>
      <c r="I155" s="189"/>
      <c r="J155" s="189"/>
      <c r="K155" s="167"/>
      <c r="L155" s="206"/>
      <c r="M155" s="206"/>
      <c r="N155" s="167"/>
      <c r="O155" s="24"/>
    </row>
    <row r="156" spans="1:15" x14ac:dyDescent="0.25">
      <c r="A156" s="189"/>
      <c r="B156" s="167"/>
      <c r="C156" s="167"/>
      <c r="D156" s="167"/>
      <c r="E156" s="205"/>
      <c r="F156" s="167"/>
      <c r="G156" s="167"/>
      <c r="H156" s="163"/>
      <c r="I156" s="189"/>
      <c r="J156" s="189"/>
      <c r="K156" s="167"/>
      <c r="L156" s="206"/>
      <c r="M156" s="206"/>
      <c r="N156" s="167"/>
      <c r="O156" s="24"/>
    </row>
    <row r="157" spans="1:15" x14ac:dyDescent="0.25">
      <c r="A157" s="189"/>
      <c r="B157" s="167"/>
      <c r="C157" s="167"/>
      <c r="D157" s="167"/>
      <c r="E157" s="205"/>
      <c r="F157" s="167"/>
      <c r="G157" s="167"/>
      <c r="H157" s="163"/>
      <c r="I157" s="189"/>
      <c r="J157" s="189"/>
      <c r="K157" s="167"/>
      <c r="L157" s="206"/>
      <c r="M157" s="206"/>
      <c r="N157" s="167"/>
      <c r="O157" s="24"/>
    </row>
    <row r="158" spans="1:15" x14ac:dyDescent="0.25">
      <c r="A158" s="189"/>
      <c r="B158" s="167"/>
      <c r="C158" s="167"/>
      <c r="D158" s="167"/>
      <c r="E158" s="205"/>
      <c r="F158" s="167"/>
      <c r="G158" s="167"/>
      <c r="H158" s="163"/>
      <c r="I158" s="189"/>
      <c r="J158" s="189"/>
      <c r="K158" s="167"/>
      <c r="L158" s="206"/>
      <c r="M158" s="206"/>
      <c r="N158" s="167"/>
      <c r="O158" s="24"/>
    </row>
    <row r="159" spans="1:15" x14ac:dyDescent="0.25">
      <c r="A159" s="189"/>
      <c r="B159" s="167"/>
      <c r="C159" s="167"/>
      <c r="D159" s="167"/>
      <c r="E159" s="205"/>
      <c r="F159" s="167"/>
      <c r="G159" s="167"/>
      <c r="H159" s="163"/>
      <c r="I159" s="189"/>
      <c r="J159" s="189"/>
      <c r="K159" s="167"/>
      <c r="L159" s="206"/>
      <c r="M159" s="206"/>
      <c r="N159" s="167"/>
      <c r="O159" s="24"/>
    </row>
    <row r="160" spans="1:15" x14ac:dyDescent="0.25">
      <c r="A160" s="189"/>
      <c r="B160" s="167"/>
      <c r="C160" s="167"/>
      <c r="D160" s="167"/>
      <c r="E160" s="205"/>
      <c r="F160" s="167"/>
      <c r="G160" s="167"/>
      <c r="H160" s="163"/>
      <c r="I160" s="189"/>
      <c r="J160" s="189"/>
      <c r="K160" s="167"/>
      <c r="L160" s="206"/>
      <c r="M160" s="206"/>
      <c r="N160" s="167"/>
      <c r="O160" s="24"/>
    </row>
    <row r="161" spans="1:15" x14ac:dyDescent="0.25">
      <c r="A161" s="189"/>
      <c r="B161" s="167"/>
      <c r="C161" s="167"/>
      <c r="D161" s="167"/>
      <c r="E161" s="205"/>
      <c r="F161" s="167"/>
      <c r="G161" s="167"/>
      <c r="H161" s="163"/>
      <c r="I161" s="189"/>
      <c r="J161" s="189"/>
      <c r="K161" s="167"/>
      <c r="L161" s="206"/>
      <c r="M161" s="206"/>
      <c r="N161" s="167"/>
      <c r="O161" s="24"/>
    </row>
    <row r="162" spans="1:15" x14ac:dyDescent="0.25">
      <c r="A162" s="189"/>
      <c r="B162" s="167"/>
      <c r="C162" s="167"/>
      <c r="D162" s="167"/>
      <c r="E162" s="205"/>
      <c r="F162" s="167"/>
      <c r="G162" s="167"/>
      <c r="H162" s="163"/>
      <c r="I162" s="189"/>
      <c r="J162" s="189"/>
      <c r="K162" s="167"/>
      <c r="L162" s="206"/>
      <c r="M162" s="206"/>
      <c r="N162" s="167"/>
      <c r="O162" s="24"/>
    </row>
    <row r="163" spans="1:15" x14ac:dyDescent="0.25">
      <c r="A163" s="189"/>
      <c r="B163" s="167"/>
      <c r="C163" s="167"/>
      <c r="D163" s="167"/>
      <c r="E163" s="205"/>
      <c r="F163" s="167"/>
      <c r="G163" s="167"/>
      <c r="H163" s="163"/>
      <c r="I163" s="189"/>
      <c r="J163" s="189"/>
      <c r="K163" s="167"/>
      <c r="L163" s="206"/>
      <c r="M163" s="206"/>
      <c r="N163" s="167"/>
      <c r="O163" s="24"/>
    </row>
    <row r="164" spans="1:15" x14ac:dyDescent="0.25">
      <c r="A164" s="189"/>
      <c r="B164" s="167"/>
      <c r="C164" s="167"/>
      <c r="D164" s="167"/>
      <c r="E164" s="205"/>
      <c r="F164" s="167"/>
      <c r="G164" s="167"/>
      <c r="H164" s="163"/>
      <c r="I164" s="189"/>
      <c r="J164" s="189"/>
      <c r="K164" s="167"/>
      <c r="L164" s="206"/>
      <c r="M164" s="206"/>
      <c r="N164" s="167"/>
      <c r="O164" s="24"/>
    </row>
    <row r="165" spans="1:15" x14ac:dyDescent="0.25">
      <c r="A165" s="189"/>
      <c r="B165" s="167"/>
      <c r="C165" s="167"/>
      <c r="D165" s="167"/>
      <c r="E165" s="205"/>
      <c r="F165" s="167"/>
      <c r="G165" s="167"/>
      <c r="H165" s="163"/>
      <c r="I165" s="189"/>
      <c r="J165" s="189"/>
      <c r="K165" s="167"/>
      <c r="L165" s="206"/>
      <c r="M165" s="206"/>
      <c r="N165" s="167"/>
      <c r="O165" s="24"/>
    </row>
    <row r="166" spans="1:15" x14ac:dyDescent="0.25">
      <c r="A166" s="189"/>
      <c r="B166" s="167"/>
      <c r="C166" s="167"/>
      <c r="D166" s="167"/>
      <c r="E166" s="205"/>
      <c r="F166" s="167"/>
      <c r="G166" s="167"/>
      <c r="H166" s="163"/>
      <c r="I166" s="189"/>
      <c r="J166" s="189"/>
      <c r="K166" s="167"/>
      <c r="L166" s="206"/>
      <c r="M166" s="206"/>
      <c r="N166" s="167"/>
      <c r="O166" s="24"/>
    </row>
    <row r="167" spans="1:15" x14ac:dyDescent="0.25">
      <c r="A167" s="189"/>
      <c r="B167" s="167"/>
      <c r="C167" s="167"/>
      <c r="D167" s="167"/>
      <c r="E167" s="205"/>
      <c r="F167" s="167"/>
      <c r="G167" s="167"/>
      <c r="H167" s="163"/>
      <c r="I167" s="189"/>
      <c r="J167" s="189"/>
      <c r="K167" s="167"/>
      <c r="L167" s="206"/>
      <c r="M167" s="206"/>
      <c r="N167" s="167"/>
      <c r="O167" s="24"/>
    </row>
    <row r="168" spans="1:15" x14ac:dyDescent="0.25">
      <c r="A168" s="189"/>
      <c r="B168" s="167"/>
      <c r="C168" s="167"/>
      <c r="D168" s="167"/>
      <c r="E168" s="205"/>
      <c r="F168" s="167"/>
      <c r="G168" s="167"/>
      <c r="H168" s="163"/>
      <c r="I168" s="189"/>
      <c r="J168" s="189"/>
      <c r="K168" s="167"/>
      <c r="L168" s="206"/>
      <c r="M168" s="206"/>
      <c r="N168" s="167"/>
      <c r="O168" s="24"/>
    </row>
    <row r="169" spans="1:15" x14ac:dyDescent="0.25">
      <c r="A169" s="189"/>
      <c r="B169" s="167"/>
      <c r="C169" s="167"/>
      <c r="D169" s="167"/>
      <c r="E169" s="205"/>
      <c r="F169" s="167"/>
      <c r="G169" s="167"/>
      <c r="H169" s="163"/>
      <c r="I169" s="189"/>
      <c r="J169" s="189"/>
      <c r="K169" s="167"/>
      <c r="L169" s="206"/>
      <c r="M169" s="206"/>
      <c r="N169" s="167"/>
      <c r="O169" s="24"/>
    </row>
    <row r="170" spans="1:15" x14ac:dyDescent="0.25">
      <c r="A170" s="189"/>
      <c r="B170" s="167"/>
      <c r="C170" s="167"/>
      <c r="D170" s="167"/>
      <c r="E170" s="205"/>
      <c r="F170" s="167"/>
      <c r="G170" s="167"/>
      <c r="H170" s="163"/>
      <c r="I170" s="189"/>
      <c r="J170" s="189"/>
      <c r="K170" s="167"/>
      <c r="L170" s="206"/>
      <c r="M170" s="206"/>
      <c r="N170" s="167"/>
      <c r="O170" s="24"/>
    </row>
    <row r="171" spans="1:15" x14ac:dyDescent="0.25">
      <c r="A171" s="189"/>
      <c r="B171" s="167"/>
      <c r="C171" s="167"/>
      <c r="D171" s="167"/>
      <c r="E171" s="205"/>
      <c r="F171" s="167"/>
      <c r="G171" s="167"/>
      <c r="H171" s="163"/>
      <c r="I171" s="189"/>
      <c r="J171" s="189"/>
      <c r="K171" s="167"/>
      <c r="L171" s="206"/>
      <c r="M171" s="206"/>
      <c r="N171" s="167"/>
      <c r="O171" s="24"/>
    </row>
    <row r="172" spans="1:15" x14ac:dyDescent="0.25">
      <c r="A172" s="189"/>
      <c r="B172" s="167"/>
      <c r="C172" s="167"/>
      <c r="D172" s="167"/>
      <c r="E172" s="205"/>
      <c r="F172" s="167"/>
      <c r="G172" s="167"/>
      <c r="H172" s="163"/>
      <c r="I172" s="189"/>
      <c r="J172" s="189"/>
      <c r="K172" s="167"/>
      <c r="L172" s="206"/>
      <c r="M172" s="206"/>
      <c r="N172" s="167"/>
      <c r="O172" s="24"/>
    </row>
    <row r="173" spans="1:15" x14ac:dyDescent="0.25">
      <c r="A173" s="189"/>
      <c r="B173" s="167"/>
      <c r="C173" s="167"/>
      <c r="D173" s="167"/>
      <c r="E173" s="205"/>
      <c r="F173" s="167"/>
      <c r="G173" s="167"/>
      <c r="H173" s="163"/>
      <c r="I173" s="189"/>
      <c r="J173" s="189"/>
      <c r="K173" s="167"/>
      <c r="L173" s="206"/>
      <c r="M173" s="206"/>
      <c r="N173" s="167"/>
      <c r="O173" s="24"/>
    </row>
    <row r="174" spans="1:15" x14ac:dyDescent="0.25">
      <c r="A174" s="189"/>
      <c r="B174" s="167"/>
      <c r="C174" s="167"/>
      <c r="D174" s="167"/>
      <c r="E174" s="205"/>
      <c r="F174" s="167"/>
      <c r="G174" s="167"/>
      <c r="H174" s="163"/>
      <c r="I174" s="189"/>
      <c r="J174" s="189"/>
      <c r="K174" s="167"/>
      <c r="L174" s="206"/>
      <c r="M174" s="206"/>
      <c r="N174" s="167"/>
      <c r="O174" s="24"/>
    </row>
    <row r="175" spans="1:15" x14ac:dyDescent="0.25">
      <c r="A175" s="189"/>
      <c r="B175" s="167"/>
      <c r="C175" s="167"/>
      <c r="D175" s="167"/>
      <c r="E175" s="205"/>
      <c r="F175" s="167"/>
      <c r="G175" s="167"/>
      <c r="H175" s="163"/>
      <c r="I175" s="189"/>
      <c r="J175" s="189"/>
      <c r="K175" s="167"/>
      <c r="L175" s="206"/>
      <c r="M175" s="206"/>
      <c r="N175" s="167"/>
      <c r="O175" s="24"/>
    </row>
    <row r="176" spans="1:15" x14ac:dyDescent="0.25">
      <c r="A176" s="189"/>
      <c r="B176" s="167"/>
      <c r="C176" s="167"/>
      <c r="D176" s="167"/>
      <c r="E176" s="205"/>
      <c r="F176" s="167"/>
      <c r="G176" s="167"/>
      <c r="H176" s="163"/>
      <c r="I176" s="189"/>
      <c r="J176" s="189"/>
      <c r="K176" s="167"/>
      <c r="L176" s="206"/>
      <c r="M176" s="206"/>
      <c r="N176" s="167"/>
      <c r="O176" s="24"/>
    </row>
    <row r="177" spans="1:15" x14ac:dyDescent="0.25">
      <c r="A177" s="189"/>
      <c r="B177" s="167"/>
      <c r="C177" s="167"/>
      <c r="D177" s="167"/>
      <c r="E177" s="205"/>
      <c r="F177" s="167"/>
      <c r="G177" s="167"/>
      <c r="H177" s="163"/>
      <c r="I177" s="189"/>
      <c r="J177" s="189"/>
      <c r="K177" s="167"/>
      <c r="L177" s="206"/>
      <c r="M177" s="206"/>
      <c r="N177" s="167"/>
      <c r="O177" s="24"/>
    </row>
    <row r="178" spans="1:15" x14ac:dyDescent="0.25">
      <c r="A178" s="189"/>
      <c r="B178" s="167"/>
      <c r="C178" s="167"/>
      <c r="D178" s="167"/>
      <c r="E178" s="205"/>
      <c r="F178" s="167"/>
      <c r="G178" s="167"/>
      <c r="H178" s="163"/>
      <c r="I178" s="189"/>
      <c r="J178" s="189"/>
      <c r="K178" s="167"/>
      <c r="L178" s="206"/>
      <c r="M178" s="206"/>
      <c r="N178" s="167"/>
      <c r="O178" s="24"/>
    </row>
    <row r="179" spans="1:15" x14ac:dyDescent="0.25">
      <c r="A179" s="189"/>
      <c r="B179" s="167"/>
      <c r="C179" s="167"/>
      <c r="D179" s="167"/>
      <c r="E179" s="205"/>
      <c r="F179" s="167"/>
      <c r="G179" s="167"/>
      <c r="H179" s="163"/>
      <c r="I179" s="189"/>
      <c r="J179" s="189"/>
      <c r="K179" s="167"/>
      <c r="L179" s="206"/>
      <c r="M179" s="206"/>
      <c r="N179" s="167"/>
      <c r="O179" s="24"/>
    </row>
    <row r="180" spans="1:15" x14ac:dyDescent="0.25">
      <c r="A180" s="189"/>
      <c r="B180" s="167"/>
      <c r="C180" s="167"/>
      <c r="D180" s="167"/>
      <c r="E180" s="205"/>
      <c r="F180" s="167"/>
      <c r="G180" s="167"/>
      <c r="H180" s="163"/>
      <c r="I180" s="189"/>
      <c r="J180" s="189"/>
      <c r="K180" s="167"/>
      <c r="L180" s="206"/>
      <c r="M180" s="206"/>
      <c r="N180" s="167"/>
      <c r="O180" s="24"/>
    </row>
    <row r="181" spans="1:15" x14ac:dyDescent="0.25">
      <c r="A181" s="189"/>
      <c r="B181" s="167"/>
      <c r="C181" s="167"/>
      <c r="D181" s="167"/>
      <c r="E181" s="205"/>
      <c r="F181" s="167"/>
      <c r="G181" s="167"/>
      <c r="H181" s="163"/>
      <c r="I181" s="189"/>
      <c r="J181" s="189"/>
      <c r="K181" s="167"/>
      <c r="L181" s="206"/>
      <c r="M181" s="206"/>
      <c r="N181" s="167"/>
      <c r="O181" s="24"/>
    </row>
    <row r="182" spans="1:15" x14ac:dyDescent="0.25">
      <c r="A182" s="189"/>
      <c r="B182" s="167"/>
      <c r="C182" s="167"/>
      <c r="D182" s="167"/>
      <c r="E182" s="205"/>
      <c r="F182" s="167"/>
      <c r="G182" s="167"/>
      <c r="H182" s="163"/>
      <c r="I182" s="189"/>
      <c r="J182" s="189"/>
      <c r="K182" s="167"/>
      <c r="L182" s="206"/>
      <c r="M182" s="206"/>
      <c r="N182" s="167"/>
      <c r="O182" s="24"/>
    </row>
    <row r="183" spans="1:15" x14ac:dyDescent="0.25">
      <c r="A183" s="189"/>
      <c r="B183" s="167"/>
      <c r="C183" s="167"/>
      <c r="D183" s="167"/>
      <c r="E183" s="205"/>
      <c r="F183" s="167"/>
      <c r="G183" s="167"/>
      <c r="H183" s="163"/>
      <c r="I183" s="189"/>
      <c r="J183" s="189"/>
      <c r="K183" s="167"/>
      <c r="L183" s="206"/>
      <c r="M183" s="206"/>
      <c r="N183" s="167"/>
      <c r="O183" s="24"/>
    </row>
    <row r="184" spans="1:15" x14ac:dyDescent="0.25">
      <c r="A184" s="189"/>
      <c r="B184" s="167"/>
      <c r="C184" s="167"/>
      <c r="D184" s="167"/>
      <c r="E184" s="205"/>
      <c r="F184" s="167"/>
      <c r="G184" s="167"/>
      <c r="H184" s="163"/>
      <c r="I184" s="189"/>
      <c r="J184" s="189"/>
      <c r="K184" s="167"/>
      <c r="L184" s="206"/>
      <c r="M184" s="206"/>
      <c r="N184" s="167"/>
      <c r="O184" s="24"/>
    </row>
    <row r="185" spans="1:15" x14ac:dyDescent="0.25">
      <c r="A185" s="189"/>
      <c r="B185" s="167"/>
      <c r="C185" s="167"/>
      <c r="D185" s="167"/>
      <c r="E185" s="205"/>
      <c r="F185" s="167"/>
      <c r="G185" s="167"/>
      <c r="H185" s="163"/>
      <c r="I185" s="189"/>
      <c r="J185" s="189"/>
      <c r="K185" s="167"/>
      <c r="L185" s="206"/>
      <c r="M185" s="206"/>
      <c r="N185" s="167"/>
      <c r="O185" s="24"/>
    </row>
    <row r="186" spans="1:15" x14ac:dyDescent="0.25">
      <c r="A186" s="189"/>
      <c r="B186" s="167"/>
      <c r="C186" s="167"/>
      <c r="D186" s="167"/>
      <c r="E186" s="205"/>
      <c r="F186" s="167"/>
      <c r="G186" s="167"/>
      <c r="H186" s="163"/>
      <c r="I186" s="189"/>
      <c r="J186" s="189"/>
      <c r="K186" s="167"/>
      <c r="L186" s="206"/>
      <c r="M186" s="206"/>
      <c r="N186" s="167"/>
      <c r="O186" s="24"/>
    </row>
    <row r="187" spans="1:15" x14ac:dyDescent="0.25">
      <c r="A187" s="189"/>
      <c r="B187" s="167"/>
      <c r="C187" s="167"/>
      <c r="D187" s="167"/>
      <c r="E187" s="205"/>
      <c r="F187" s="167"/>
      <c r="G187" s="167"/>
      <c r="H187" s="163"/>
      <c r="I187" s="189"/>
      <c r="J187" s="189"/>
      <c r="K187" s="167"/>
      <c r="L187" s="206"/>
      <c r="M187" s="206"/>
      <c r="N187" s="167"/>
      <c r="O187" s="24"/>
    </row>
    <row r="188" spans="1:15" x14ac:dyDescent="0.25">
      <c r="A188" s="189"/>
      <c r="B188" s="167"/>
      <c r="C188" s="167"/>
      <c r="D188" s="167"/>
      <c r="E188" s="205"/>
      <c r="F188" s="167"/>
      <c r="G188" s="167"/>
      <c r="H188" s="163"/>
      <c r="I188" s="189"/>
      <c r="J188" s="189"/>
      <c r="K188" s="167"/>
      <c r="L188" s="206"/>
      <c r="M188" s="206"/>
      <c r="N188" s="167"/>
      <c r="O188" s="24"/>
    </row>
    <row r="189" spans="1:15" x14ac:dyDescent="0.25">
      <c r="A189" s="189"/>
      <c r="B189" s="167"/>
      <c r="C189" s="167"/>
      <c r="D189" s="167"/>
      <c r="E189" s="205"/>
      <c r="F189" s="167"/>
      <c r="G189" s="167"/>
      <c r="H189" s="163"/>
      <c r="I189" s="189"/>
      <c r="J189" s="189"/>
      <c r="K189" s="167"/>
      <c r="L189" s="206"/>
      <c r="M189" s="206"/>
      <c r="N189" s="167"/>
      <c r="O189" s="24"/>
    </row>
    <row r="190" spans="1:15" x14ac:dyDescent="0.25">
      <c r="A190" s="189"/>
      <c r="B190" s="167"/>
      <c r="C190" s="167"/>
      <c r="D190" s="167"/>
      <c r="E190" s="205"/>
      <c r="F190" s="167"/>
      <c r="G190" s="167"/>
      <c r="H190" s="163"/>
      <c r="I190" s="189"/>
      <c r="J190" s="189"/>
      <c r="K190" s="167"/>
      <c r="L190" s="206"/>
      <c r="M190" s="206"/>
      <c r="N190" s="167"/>
      <c r="O190" s="24"/>
    </row>
    <row r="191" spans="1:15" x14ac:dyDescent="0.25">
      <c r="A191" s="189"/>
      <c r="B191" s="167"/>
      <c r="C191" s="167"/>
      <c r="D191" s="167"/>
      <c r="E191" s="205"/>
      <c r="F191" s="167"/>
      <c r="G191" s="167"/>
      <c r="H191" s="163"/>
      <c r="I191" s="189"/>
      <c r="J191" s="189"/>
      <c r="K191" s="167"/>
      <c r="L191" s="206"/>
      <c r="M191" s="206"/>
      <c r="N191" s="167"/>
      <c r="O191" s="24"/>
    </row>
    <row r="192" spans="1:15" x14ac:dyDescent="0.25">
      <c r="A192" s="189"/>
      <c r="B192" s="167"/>
      <c r="C192" s="167"/>
      <c r="D192" s="167"/>
      <c r="E192" s="205"/>
      <c r="F192" s="167"/>
      <c r="G192" s="167"/>
      <c r="H192" s="163"/>
      <c r="I192" s="189"/>
      <c r="J192" s="189"/>
      <c r="K192" s="167"/>
      <c r="L192" s="206"/>
      <c r="M192" s="206"/>
      <c r="N192" s="167"/>
      <c r="O192" s="24"/>
    </row>
    <row r="193" spans="1:15" x14ac:dyDescent="0.25">
      <c r="A193" s="189"/>
      <c r="B193" s="167"/>
      <c r="C193" s="167"/>
      <c r="D193" s="167"/>
      <c r="E193" s="205"/>
      <c r="F193" s="167"/>
      <c r="G193" s="167"/>
      <c r="H193" s="163"/>
      <c r="I193" s="189"/>
      <c r="J193" s="189"/>
      <c r="K193" s="167"/>
      <c r="L193" s="206"/>
      <c r="M193" s="206"/>
      <c r="N193" s="167"/>
      <c r="O193" s="24"/>
    </row>
    <row r="194" spans="1:15" x14ac:dyDescent="0.25">
      <c r="A194" s="189"/>
      <c r="B194" s="167"/>
      <c r="C194" s="167"/>
      <c r="D194" s="167"/>
      <c r="E194" s="205"/>
      <c r="F194" s="167"/>
      <c r="G194" s="167"/>
      <c r="H194" s="163"/>
      <c r="I194" s="189"/>
      <c r="J194" s="189"/>
      <c r="K194" s="167"/>
      <c r="L194" s="206"/>
      <c r="M194" s="206"/>
      <c r="N194" s="167"/>
      <c r="O194" s="24"/>
    </row>
    <row r="195" spans="1:15" x14ac:dyDescent="0.25">
      <c r="A195" s="189"/>
      <c r="B195" s="167"/>
      <c r="C195" s="167"/>
      <c r="D195" s="167"/>
      <c r="E195" s="205"/>
      <c r="F195" s="167"/>
      <c r="G195" s="167"/>
      <c r="H195" s="163"/>
      <c r="I195" s="189"/>
      <c r="J195" s="189"/>
      <c r="K195" s="167"/>
      <c r="L195" s="206"/>
      <c r="M195" s="206"/>
      <c r="N195" s="167"/>
      <c r="O195" s="24"/>
    </row>
    <row r="196" spans="1:15" x14ac:dyDescent="0.25">
      <c r="A196" s="189"/>
      <c r="B196" s="167"/>
      <c r="C196" s="167"/>
      <c r="D196" s="167"/>
      <c r="E196" s="205"/>
      <c r="F196" s="167"/>
      <c r="G196" s="167"/>
      <c r="H196" s="163"/>
      <c r="I196" s="189"/>
      <c r="J196" s="189"/>
      <c r="K196" s="167"/>
      <c r="L196" s="206"/>
      <c r="M196" s="206"/>
      <c r="N196" s="167"/>
      <c r="O196" s="24"/>
    </row>
    <row r="197" spans="1:15" x14ac:dyDescent="0.25">
      <c r="A197" s="189"/>
      <c r="B197" s="167"/>
      <c r="C197" s="167"/>
      <c r="D197" s="167"/>
      <c r="E197" s="205"/>
      <c r="F197" s="167"/>
      <c r="G197" s="167"/>
      <c r="H197" s="163"/>
      <c r="I197" s="189"/>
      <c r="J197" s="189"/>
      <c r="K197" s="167"/>
      <c r="L197" s="206"/>
      <c r="M197" s="206"/>
      <c r="N197" s="167"/>
      <c r="O197" s="24"/>
    </row>
    <row r="198" spans="1:15" x14ac:dyDescent="0.25">
      <c r="A198" s="189"/>
      <c r="B198" s="167"/>
      <c r="C198" s="167"/>
      <c r="D198" s="167"/>
      <c r="E198" s="205"/>
      <c r="F198" s="167"/>
      <c r="G198" s="167"/>
      <c r="H198" s="163"/>
      <c r="I198" s="189"/>
      <c r="J198" s="189"/>
      <c r="K198" s="167"/>
      <c r="L198" s="206"/>
      <c r="M198" s="206"/>
      <c r="N198" s="167"/>
      <c r="O198" s="24"/>
    </row>
    <row r="199" spans="1:15" x14ac:dyDescent="0.25">
      <c r="A199" s="189"/>
      <c r="B199" s="167"/>
      <c r="C199" s="167"/>
      <c r="D199" s="167"/>
      <c r="E199" s="205"/>
      <c r="F199" s="167"/>
      <c r="G199" s="167"/>
      <c r="H199" s="163"/>
      <c r="I199" s="189"/>
      <c r="J199" s="189"/>
      <c r="K199" s="167"/>
      <c r="L199" s="206"/>
      <c r="M199" s="206"/>
      <c r="N199" s="167"/>
      <c r="O199" s="24"/>
    </row>
    <row r="200" spans="1:15" x14ac:dyDescent="0.25">
      <c r="A200" s="189"/>
      <c r="B200" s="167"/>
      <c r="C200" s="167"/>
      <c r="D200" s="167"/>
      <c r="E200" s="205"/>
      <c r="F200" s="167"/>
      <c r="G200" s="167"/>
      <c r="H200" s="163"/>
      <c r="I200" s="189"/>
      <c r="J200" s="189"/>
      <c r="K200" s="167"/>
      <c r="L200" s="206"/>
      <c r="M200" s="206"/>
      <c r="N200" s="167"/>
      <c r="O200" s="24"/>
    </row>
    <row r="201" spans="1:15" x14ac:dyDescent="0.25">
      <c r="A201" s="189"/>
      <c r="B201" s="167"/>
      <c r="C201" s="167"/>
      <c r="D201" s="167"/>
      <c r="E201" s="205"/>
      <c r="F201" s="167"/>
      <c r="G201" s="167"/>
      <c r="H201" s="163"/>
      <c r="I201" s="189"/>
      <c r="J201" s="189"/>
      <c r="K201" s="167"/>
      <c r="L201" s="206"/>
      <c r="M201" s="206"/>
      <c r="N201" s="167"/>
      <c r="O201" s="24"/>
    </row>
    <row r="202" spans="1:15" x14ac:dyDescent="0.25">
      <c r="A202" s="189"/>
      <c r="B202" s="167"/>
      <c r="C202" s="167"/>
      <c r="D202" s="167"/>
      <c r="E202" s="205"/>
      <c r="F202" s="167"/>
      <c r="G202" s="167"/>
      <c r="H202" s="163"/>
      <c r="I202" s="189"/>
      <c r="J202" s="189"/>
      <c r="K202" s="167"/>
      <c r="L202" s="206"/>
      <c r="M202" s="206"/>
      <c r="N202" s="167"/>
      <c r="O202" s="24"/>
    </row>
    <row r="203" spans="1:15" x14ac:dyDescent="0.25">
      <c r="A203" s="189"/>
      <c r="B203" s="167"/>
      <c r="C203" s="167"/>
      <c r="D203" s="167"/>
      <c r="E203" s="205"/>
      <c r="F203" s="167"/>
      <c r="G203" s="167"/>
      <c r="H203" s="163"/>
      <c r="I203" s="189"/>
      <c r="J203" s="189"/>
      <c r="K203" s="167"/>
      <c r="L203" s="206"/>
      <c r="M203" s="206"/>
      <c r="N203" s="167"/>
      <c r="O203" s="24"/>
    </row>
    <row r="204" spans="1:15" x14ac:dyDescent="0.25">
      <c r="A204" s="189"/>
      <c r="B204" s="167"/>
      <c r="C204" s="167"/>
      <c r="D204" s="167"/>
      <c r="E204" s="205"/>
      <c r="F204" s="167"/>
      <c r="G204" s="167"/>
      <c r="H204" s="163"/>
      <c r="I204" s="189"/>
      <c r="J204" s="189"/>
      <c r="K204" s="167"/>
      <c r="L204" s="206"/>
      <c r="M204" s="206"/>
      <c r="N204" s="167"/>
      <c r="O204" s="24"/>
    </row>
    <row r="205" spans="1:15" x14ac:dyDescent="0.25">
      <c r="A205" s="189"/>
      <c r="B205" s="167"/>
      <c r="C205" s="167"/>
      <c r="D205" s="167"/>
      <c r="E205" s="205"/>
      <c r="F205" s="167"/>
      <c r="G205" s="167"/>
      <c r="H205" s="163"/>
      <c r="I205" s="189"/>
      <c r="J205" s="189"/>
      <c r="K205" s="167"/>
      <c r="L205" s="206"/>
      <c r="M205" s="206"/>
      <c r="N205" s="167"/>
      <c r="O205" s="24"/>
    </row>
    <row r="206" spans="1:15" x14ac:dyDescent="0.25">
      <c r="A206" s="189"/>
      <c r="B206" s="167"/>
      <c r="C206" s="167"/>
      <c r="D206" s="167"/>
      <c r="E206" s="205"/>
      <c r="F206" s="167"/>
      <c r="G206" s="167"/>
      <c r="H206" s="163"/>
      <c r="I206" s="189"/>
      <c r="J206" s="189"/>
      <c r="K206" s="167"/>
      <c r="L206" s="206"/>
      <c r="M206" s="206"/>
      <c r="N206" s="167"/>
      <c r="O206" s="24"/>
    </row>
    <row r="207" spans="1:15" x14ac:dyDescent="0.25">
      <c r="A207" s="189"/>
      <c r="B207" s="167"/>
      <c r="C207" s="167"/>
      <c r="D207" s="167"/>
      <c r="E207" s="205"/>
      <c r="F207" s="167"/>
      <c r="G207" s="167"/>
      <c r="H207" s="163"/>
      <c r="I207" s="189"/>
      <c r="J207" s="189"/>
      <c r="K207" s="167"/>
      <c r="L207" s="206"/>
      <c r="M207" s="206"/>
      <c r="N207" s="167"/>
      <c r="O207" s="24"/>
    </row>
    <row r="208" spans="1:15" x14ac:dyDescent="0.25">
      <c r="A208" s="189"/>
      <c r="B208" s="167"/>
      <c r="C208" s="167"/>
      <c r="D208" s="167"/>
      <c r="E208" s="205"/>
      <c r="F208" s="167"/>
      <c r="G208" s="167"/>
      <c r="H208" s="163"/>
      <c r="I208" s="189"/>
      <c r="J208" s="189"/>
      <c r="K208" s="167"/>
      <c r="L208" s="206"/>
      <c r="M208" s="206"/>
      <c r="N208" s="167"/>
      <c r="O208" s="24"/>
    </row>
    <row r="209" spans="1:15" x14ac:dyDescent="0.25">
      <c r="A209" s="189"/>
      <c r="B209" s="167"/>
      <c r="C209" s="167"/>
      <c r="D209" s="167"/>
      <c r="E209" s="205"/>
      <c r="F209" s="167"/>
      <c r="G209" s="167"/>
      <c r="H209" s="163"/>
      <c r="I209" s="189"/>
      <c r="J209" s="189"/>
      <c r="K209" s="167"/>
      <c r="L209" s="206"/>
      <c r="M209" s="206"/>
      <c r="N209" s="167"/>
      <c r="O209" s="24"/>
    </row>
    <row r="210" spans="1:15" x14ac:dyDescent="0.25">
      <c r="A210" s="189"/>
      <c r="B210" s="167"/>
      <c r="C210" s="167"/>
      <c r="D210" s="167"/>
      <c r="E210" s="205"/>
      <c r="F210" s="167"/>
      <c r="G210" s="167"/>
      <c r="H210" s="163"/>
      <c r="I210" s="189"/>
      <c r="J210" s="189"/>
      <c r="K210" s="167"/>
      <c r="L210" s="206"/>
      <c r="M210" s="206"/>
      <c r="N210" s="167"/>
      <c r="O210" s="24"/>
    </row>
    <row r="211" spans="1:15" x14ac:dyDescent="0.25">
      <c r="A211" s="189"/>
      <c r="B211" s="167"/>
      <c r="C211" s="167"/>
      <c r="D211" s="167"/>
      <c r="E211" s="205"/>
      <c r="F211" s="167"/>
      <c r="G211" s="167"/>
      <c r="H211" s="163"/>
      <c r="I211" s="189"/>
      <c r="J211" s="189"/>
      <c r="K211" s="167"/>
      <c r="L211" s="206"/>
      <c r="M211" s="206"/>
      <c r="N211" s="167"/>
      <c r="O211" s="24"/>
    </row>
    <row r="212" spans="1:15" x14ac:dyDescent="0.25">
      <c r="A212" s="189"/>
      <c r="B212" s="167"/>
      <c r="C212" s="167"/>
      <c r="D212" s="167"/>
      <c r="E212" s="205"/>
      <c r="F212" s="167"/>
      <c r="G212" s="167"/>
      <c r="H212" s="163"/>
      <c r="I212" s="189"/>
      <c r="J212" s="189"/>
      <c r="K212" s="167"/>
      <c r="L212" s="206"/>
      <c r="M212" s="206"/>
      <c r="N212" s="167"/>
      <c r="O212" s="24"/>
    </row>
    <row r="213" spans="1:15" x14ac:dyDescent="0.25">
      <c r="A213" s="189"/>
      <c r="B213" s="167"/>
      <c r="C213" s="167"/>
      <c r="D213" s="167"/>
      <c r="E213" s="205"/>
      <c r="F213" s="167"/>
      <c r="G213" s="167"/>
      <c r="H213" s="163"/>
      <c r="I213" s="189"/>
      <c r="J213" s="189"/>
      <c r="K213" s="167"/>
      <c r="L213" s="206"/>
      <c r="M213" s="206"/>
      <c r="N213" s="167"/>
      <c r="O213" s="24"/>
    </row>
    <row r="214" spans="1:15" x14ac:dyDescent="0.25">
      <c r="A214" s="189"/>
      <c r="B214" s="167"/>
      <c r="C214" s="167"/>
      <c r="D214" s="167"/>
      <c r="E214" s="205"/>
      <c r="F214" s="167"/>
      <c r="G214" s="167"/>
      <c r="H214" s="163"/>
      <c r="I214" s="189"/>
      <c r="J214" s="189"/>
      <c r="K214" s="167"/>
      <c r="L214" s="206"/>
      <c r="M214" s="206"/>
      <c r="N214" s="167"/>
      <c r="O214" s="24"/>
    </row>
    <row r="215" spans="1:15" x14ac:dyDescent="0.25">
      <c r="A215" s="189"/>
      <c r="B215" s="167"/>
      <c r="C215" s="167"/>
      <c r="D215" s="167"/>
      <c r="E215" s="205"/>
      <c r="F215" s="167"/>
      <c r="G215" s="167"/>
      <c r="H215" s="163"/>
      <c r="I215" s="189"/>
      <c r="J215" s="189"/>
      <c r="K215" s="167"/>
      <c r="L215" s="206"/>
      <c r="M215" s="206"/>
      <c r="N215" s="167"/>
      <c r="O215" s="24"/>
    </row>
    <row r="216" spans="1:15" x14ac:dyDescent="0.25">
      <c r="A216" s="189"/>
      <c r="B216" s="167"/>
      <c r="C216" s="167"/>
      <c r="D216" s="167"/>
      <c r="E216" s="205"/>
      <c r="F216" s="167"/>
      <c r="G216" s="167"/>
      <c r="H216" s="163"/>
      <c r="I216" s="189"/>
      <c r="J216" s="189"/>
      <c r="K216" s="167"/>
      <c r="L216" s="206"/>
      <c r="M216" s="206"/>
      <c r="N216" s="167"/>
      <c r="O216" s="24"/>
    </row>
    <row r="217" spans="1:15" x14ac:dyDescent="0.25">
      <c r="A217" s="189"/>
      <c r="B217" s="167"/>
      <c r="C217" s="167"/>
      <c r="D217" s="167"/>
      <c r="E217" s="205"/>
      <c r="F217" s="167"/>
      <c r="G217" s="167"/>
      <c r="H217" s="163"/>
      <c r="I217" s="189"/>
      <c r="J217" s="189"/>
      <c r="K217" s="167"/>
      <c r="L217" s="206"/>
      <c r="M217" s="206"/>
      <c r="N217" s="167"/>
      <c r="O217" s="24"/>
    </row>
    <row r="218" spans="1:15" x14ac:dyDescent="0.25">
      <c r="A218" s="189"/>
      <c r="B218" s="167"/>
      <c r="C218" s="167"/>
      <c r="D218" s="167"/>
      <c r="E218" s="205"/>
      <c r="F218" s="167"/>
      <c r="G218" s="167"/>
      <c r="H218" s="163"/>
      <c r="I218" s="189"/>
      <c r="J218" s="189"/>
      <c r="K218" s="167"/>
      <c r="L218" s="206"/>
      <c r="M218" s="206"/>
      <c r="N218" s="167"/>
      <c r="O218" s="24"/>
    </row>
    <row r="219" spans="1:15" x14ac:dyDescent="0.25">
      <c r="A219" s="189"/>
      <c r="B219" s="167"/>
      <c r="C219" s="167"/>
      <c r="D219" s="167"/>
      <c r="E219" s="205"/>
      <c r="F219" s="167"/>
      <c r="G219" s="167"/>
      <c r="H219" s="163"/>
      <c r="I219" s="189"/>
      <c r="J219" s="189"/>
      <c r="K219" s="167"/>
      <c r="L219" s="206"/>
      <c r="M219" s="206"/>
      <c r="N219" s="167"/>
      <c r="O219" s="24"/>
    </row>
    <row r="220" spans="1:15" x14ac:dyDescent="0.25">
      <c r="A220" s="189"/>
      <c r="B220" s="167"/>
      <c r="C220" s="167"/>
      <c r="D220" s="167"/>
      <c r="E220" s="205"/>
      <c r="F220" s="167"/>
      <c r="G220" s="167"/>
      <c r="H220" s="163"/>
      <c r="I220" s="189"/>
      <c r="J220" s="189"/>
      <c r="K220" s="167"/>
      <c r="L220" s="206"/>
      <c r="M220" s="206"/>
      <c r="N220" s="167"/>
      <c r="O220" s="24"/>
    </row>
    <row r="221" spans="1:15" x14ac:dyDescent="0.25">
      <c r="A221" s="189"/>
      <c r="B221" s="167"/>
      <c r="C221" s="167"/>
      <c r="D221" s="167"/>
      <c r="E221" s="205"/>
      <c r="F221" s="167"/>
      <c r="G221" s="167"/>
      <c r="H221" s="163"/>
      <c r="I221" s="189"/>
      <c r="J221" s="189"/>
      <c r="K221" s="167"/>
      <c r="L221" s="206"/>
      <c r="M221" s="206"/>
      <c r="N221" s="167"/>
      <c r="O221" s="24"/>
    </row>
    <row r="222" spans="1:15" x14ac:dyDescent="0.25">
      <c r="A222" s="189"/>
      <c r="B222" s="167"/>
      <c r="C222" s="167"/>
      <c r="D222" s="167"/>
      <c r="E222" s="205"/>
      <c r="F222" s="167"/>
      <c r="G222" s="167"/>
      <c r="H222" s="163"/>
      <c r="I222" s="189"/>
      <c r="J222" s="189"/>
      <c r="K222" s="167"/>
      <c r="L222" s="206"/>
      <c r="M222" s="206"/>
      <c r="N222" s="167"/>
      <c r="O222" s="24"/>
    </row>
    <row r="223" spans="1:15" x14ac:dyDescent="0.25">
      <c r="A223" s="189"/>
      <c r="B223" s="167"/>
      <c r="C223" s="167"/>
      <c r="D223" s="167"/>
      <c r="E223" s="205"/>
      <c r="F223" s="167"/>
      <c r="G223" s="167"/>
      <c r="H223" s="163"/>
      <c r="I223" s="189"/>
      <c r="J223" s="189"/>
      <c r="K223" s="167"/>
      <c r="L223" s="206"/>
      <c r="M223" s="206"/>
      <c r="N223" s="167"/>
      <c r="O223" s="24"/>
    </row>
    <row r="224" spans="1:15" x14ac:dyDescent="0.25">
      <c r="A224" s="189"/>
      <c r="B224" s="167"/>
      <c r="C224" s="167"/>
      <c r="D224" s="167"/>
      <c r="E224" s="205"/>
      <c r="F224" s="167"/>
      <c r="G224" s="167"/>
      <c r="H224" s="163"/>
      <c r="I224" s="189"/>
      <c r="J224" s="189"/>
      <c r="K224" s="167"/>
      <c r="L224" s="206"/>
      <c r="M224" s="206"/>
      <c r="N224" s="167"/>
      <c r="O224" s="24"/>
    </row>
    <row r="225" spans="1:15" x14ac:dyDescent="0.25">
      <c r="A225" s="189"/>
      <c r="B225" s="167"/>
      <c r="C225" s="167"/>
      <c r="D225" s="167"/>
      <c r="E225" s="205"/>
      <c r="F225" s="167"/>
      <c r="G225" s="167"/>
      <c r="H225" s="163"/>
      <c r="I225" s="189"/>
      <c r="J225" s="189"/>
      <c r="K225" s="167"/>
      <c r="L225" s="206"/>
      <c r="M225" s="206"/>
      <c r="N225" s="167"/>
      <c r="O225" s="24"/>
    </row>
    <row r="226" spans="1:15" x14ac:dyDescent="0.25">
      <c r="A226" s="189"/>
      <c r="B226" s="167"/>
      <c r="C226" s="167"/>
      <c r="D226" s="167"/>
      <c r="E226" s="205"/>
      <c r="F226" s="167"/>
      <c r="G226" s="167"/>
      <c r="H226" s="163"/>
      <c r="I226" s="189"/>
      <c r="J226" s="189"/>
      <c r="K226" s="167"/>
      <c r="L226" s="206"/>
      <c r="M226" s="206"/>
      <c r="N226" s="167"/>
      <c r="O226" s="24"/>
    </row>
    <row r="227" spans="1:15" x14ac:dyDescent="0.25">
      <c r="A227" s="189"/>
      <c r="B227" s="167"/>
      <c r="C227" s="167"/>
      <c r="D227" s="167"/>
      <c r="E227" s="205"/>
      <c r="F227" s="167"/>
      <c r="G227" s="167"/>
      <c r="H227" s="163"/>
      <c r="I227" s="189"/>
      <c r="J227" s="189"/>
      <c r="K227" s="167"/>
      <c r="L227" s="206"/>
      <c r="M227" s="206"/>
      <c r="N227" s="167"/>
      <c r="O227" s="24"/>
    </row>
    <row r="228" spans="1:15" x14ac:dyDescent="0.25">
      <c r="A228" s="189"/>
      <c r="B228" s="167"/>
      <c r="C228" s="167"/>
      <c r="D228" s="167"/>
      <c r="E228" s="205"/>
      <c r="F228" s="167"/>
      <c r="G228" s="167"/>
      <c r="H228" s="163"/>
      <c r="I228" s="189"/>
      <c r="J228" s="189"/>
      <c r="K228" s="167"/>
      <c r="L228" s="206"/>
      <c r="M228" s="206"/>
      <c r="N228" s="167"/>
      <c r="O228" s="24"/>
    </row>
    <row r="229" spans="1:15" x14ac:dyDescent="0.25">
      <c r="A229" s="189"/>
      <c r="B229" s="167"/>
      <c r="C229" s="167"/>
      <c r="D229" s="167"/>
      <c r="E229" s="205"/>
      <c r="F229" s="167"/>
      <c r="G229" s="167"/>
      <c r="H229" s="163"/>
      <c r="I229" s="189"/>
      <c r="J229" s="189"/>
      <c r="K229" s="167"/>
      <c r="L229" s="206"/>
      <c r="M229" s="206"/>
      <c r="N229" s="167"/>
      <c r="O229" s="24"/>
    </row>
    <row r="230" spans="1:15" x14ac:dyDescent="0.25">
      <c r="A230" s="189"/>
      <c r="B230" s="167"/>
      <c r="C230" s="167"/>
      <c r="D230" s="167"/>
      <c r="E230" s="205"/>
      <c r="F230" s="167"/>
      <c r="G230" s="167"/>
      <c r="H230" s="163"/>
      <c r="I230" s="189"/>
      <c r="J230" s="189"/>
      <c r="K230" s="167"/>
      <c r="L230" s="206"/>
      <c r="M230" s="206"/>
      <c r="N230" s="167"/>
      <c r="O230" s="24"/>
    </row>
    <row r="231" spans="1:15" x14ac:dyDescent="0.25">
      <c r="A231" s="189"/>
      <c r="B231" s="167"/>
      <c r="C231" s="167"/>
      <c r="D231" s="167"/>
      <c r="E231" s="205"/>
      <c r="F231" s="167"/>
      <c r="G231" s="167"/>
      <c r="H231" s="163"/>
      <c r="I231" s="189"/>
      <c r="J231" s="189"/>
      <c r="K231" s="167"/>
      <c r="L231" s="206"/>
      <c r="M231" s="206"/>
      <c r="N231" s="167"/>
      <c r="O231" s="24"/>
    </row>
    <row r="232" spans="1:15" x14ac:dyDescent="0.25">
      <c r="A232" s="189"/>
      <c r="B232" s="167"/>
      <c r="C232" s="167"/>
      <c r="D232" s="167"/>
      <c r="E232" s="205"/>
      <c r="F232" s="167"/>
      <c r="G232" s="167"/>
      <c r="H232" s="163"/>
      <c r="I232" s="189"/>
      <c r="J232" s="189"/>
      <c r="K232" s="167"/>
      <c r="L232" s="206"/>
      <c r="M232" s="206"/>
      <c r="N232" s="167"/>
      <c r="O232" s="24"/>
    </row>
    <row r="233" spans="1:15" x14ac:dyDescent="0.25">
      <c r="A233" s="189"/>
      <c r="B233" s="167"/>
      <c r="C233" s="167"/>
      <c r="D233" s="167"/>
      <c r="E233" s="205"/>
      <c r="F233" s="167"/>
      <c r="G233" s="167"/>
      <c r="H233" s="163"/>
      <c r="I233" s="189"/>
      <c r="J233" s="189"/>
      <c r="K233" s="167"/>
      <c r="L233" s="206"/>
      <c r="M233" s="206"/>
      <c r="N233" s="167"/>
      <c r="O233" s="24"/>
    </row>
    <row r="234" spans="1:15" x14ac:dyDescent="0.25">
      <c r="A234" s="189"/>
      <c r="B234" s="167"/>
      <c r="C234" s="167"/>
      <c r="D234" s="167"/>
      <c r="E234" s="205"/>
      <c r="F234" s="167"/>
      <c r="G234" s="167"/>
      <c r="H234" s="163"/>
      <c r="I234" s="189"/>
      <c r="J234" s="189"/>
      <c r="K234" s="167"/>
      <c r="L234" s="206"/>
      <c r="M234" s="206"/>
      <c r="N234" s="167"/>
      <c r="O234" s="24"/>
    </row>
    <row r="235" spans="1:15" x14ac:dyDescent="0.25">
      <c r="A235" s="189"/>
      <c r="B235" s="167"/>
      <c r="C235" s="167"/>
      <c r="D235" s="167"/>
      <c r="E235" s="205"/>
      <c r="F235" s="167"/>
      <c r="G235" s="167"/>
      <c r="H235" s="163"/>
      <c r="I235" s="189"/>
      <c r="J235" s="189"/>
      <c r="K235" s="167"/>
      <c r="L235" s="206"/>
      <c r="M235" s="206"/>
      <c r="N235" s="167"/>
      <c r="O235" s="24"/>
    </row>
    <row r="236" spans="1:15" x14ac:dyDescent="0.25">
      <c r="A236" s="189"/>
      <c r="B236" s="167"/>
      <c r="C236" s="167"/>
      <c r="D236" s="167"/>
      <c r="E236" s="205"/>
      <c r="F236" s="167"/>
      <c r="G236" s="167"/>
      <c r="H236" s="163"/>
      <c r="I236" s="189"/>
      <c r="J236" s="189"/>
      <c r="K236" s="167"/>
      <c r="L236" s="206"/>
      <c r="M236" s="206"/>
      <c r="N236" s="167"/>
      <c r="O236" s="24"/>
    </row>
    <row r="237" spans="1:15" x14ac:dyDescent="0.25">
      <c r="A237" s="189"/>
      <c r="B237" s="167"/>
      <c r="C237" s="167"/>
      <c r="D237" s="167"/>
      <c r="E237" s="205"/>
      <c r="F237" s="167"/>
      <c r="G237" s="167"/>
      <c r="H237" s="163"/>
      <c r="I237" s="189"/>
      <c r="J237" s="189"/>
      <c r="K237" s="167"/>
      <c r="L237" s="206"/>
      <c r="M237" s="206"/>
      <c r="N237" s="167"/>
      <c r="O237" s="24"/>
    </row>
    <row r="238" spans="1:15" x14ac:dyDescent="0.25">
      <c r="A238" s="189"/>
      <c r="B238" s="167"/>
      <c r="C238" s="167"/>
      <c r="D238" s="167"/>
      <c r="E238" s="205"/>
      <c r="F238" s="167"/>
      <c r="G238" s="167"/>
      <c r="H238" s="163"/>
      <c r="I238" s="189"/>
      <c r="J238" s="189"/>
      <c r="K238" s="167"/>
      <c r="L238" s="206"/>
      <c r="M238" s="206"/>
      <c r="N238" s="167"/>
      <c r="O238" s="24"/>
    </row>
    <row r="239" spans="1:15" x14ac:dyDescent="0.25">
      <c r="A239" s="189"/>
      <c r="B239" s="167"/>
      <c r="C239" s="167"/>
      <c r="D239" s="167"/>
      <c r="E239" s="205"/>
      <c r="F239" s="167"/>
      <c r="G239" s="167"/>
      <c r="H239" s="163"/>
      <c r="I239" s="189"/>
      <c r="J239" s="189"/>
      <c r="K239" s="167"/>
      <c r="L239" s="206"/>
      <c r="M239" s="206"/>
      <c r="N239" s="167"/>
      <c r="O239" s="24"/>
    </row>
    <row r="240" spans="1:15" x14ac:dyDescent="0.25">
      <c r="A240" s="189"/>
      <c r="B240" s="167"/>
      <c r="C240" s="167"/>
      <c r="D240" s="167"/>
      <c r="E240" s="205"/>
      <c r="F240" s="167"/>
      <c r="G240" s="167"/>
      <c r="H240" s="163"/>
      <c r="I240" s="189"/>
      <c r="J240" s="189"/>
      <c r="K240" s="167"/>
      <c r="L240" s="206"/>
      <c r="M240" s="206"/>
      <c r="N240" s="167"/>
      <c r="O240" s="24"/>
    </row>
    <row r="241" spans="1:15" x14ac:dyDescent="0.25">
      <c r="A241" s="189"/>
      <c r="B241" s="167"/>
      <c r="C241" s="167"/>
      <c r="D241" s="167"/>
      <c r="E241" s="205"/>
      <c r="F241" s="167"/>
      <c r="G241" s="167"/>
      <c r="H241" s="163"/>
      <c r="I241" s="189"/>
      <c r="J241" s="189"/>
      <c r="K241" s="167"/>
      <c r="L241" s="206"/>
      <c r="M241" s="206"/>
      <c r="N241" s="167"/>
      <c r="O241" s="24"/>
    </row>
    <row r="242" spans="1:15" x14ac:dyDescent="0.25">
      <c r="A242" s="189"/>
      <c r="B242" s="167"/>
      <c r="C242" s="167"/>
      <c r="D242" s="167"/>
      <c r="E242" s="205"/>
      <c r="F242" s="167"/>
      <c r="G242" s="167"/>
      <c r="H242" s="163"/>
      <c r="I242" s="189"/>
      <c r="J242" s="189"/>
      <c r="K242" s="167"/>
      <c r="L242" s="206"/>
      <c r="M242" s="206"/>
      <c r="N242" s="167"/>
      <c r="O242" s="24"/>
    </row>
    <row r="243" spans="1:15" x14ac:dyDescent="0.25">
      <c r="A243" s="189"/>
      <c r="B243" s="167"/>
      <c r="C243" s="167"/>
      <c r="D243" s="167"/>
      <c r="E243" s="205"/>
      <c r="F243" s="167"/>
      <c r="G243" s="167"/>
      <c r="H243" s="163"/>
      <c r="I243" s="189"/>
      <c r="J243" s="189"/>
      <c r="K243" s="167"/>
      <c r="L243" s="206"/>
      <c r="M243" s="206"/>
      <c r="N243" s="167"/>
      <c r="O243" s="24"/>
    </row>
    <row r="244" spans="1:15" x14ac:dyDescent="0.25">
      <c r="A244" s="189"/>
      <c r="B244" s="167"/>
      <c r="C244" s="167"/>
      <c r="D244" s="167"/>
      <c r="E244" s="205"/>
      <c r="F244" s="167"/>
      <c r="G244" s="167"/>
      <c r="H244" s="163"/>
      <c r="I244" s="189"/>
      <c r="J244" s="189"/>
      <c r="K244" s="167"/>
      <c r="L244" s="206"/>
      <c r="M244" s="206"/>
      <c r="N244" s="167"/>
      <c r="O244" s="24"/>
    </row>
    <row r="245" spans="1:15" x14ac:dyDescent="0.25">
      <c r="A245" s="189"/>
      <c r="B245" s="167"/>
      <c r="C245" s="167"/>
      <c r="D245" s="167"/>
      <c r="E245" s="205"/>
      <c r="F245" s="167"/>
      <c r="G245" s="167"/>
      <c r="H245" s="163"/>
      <c r="I245" s="189"/>
      <c r="J245" s="189"/>
      <c r="K245" s="167"/>
      <c r="L245" s="206"/>
      <c r="M245" s="206"/>
      <c r="N245" s="167"/>
      <c r="O245" s="24"/>
    </row>
    <row r="246" spans="1:15" x14ac:dyDescent="0.25">
      <c r="A246" s="189"/>
      <c r="B246" s="167"/>
      <c r="C246" s="167"/>
      <c r="D246" s="167"/>
      <c r="E246" s="205"/>
      <c r="F246" s="167"/>
      <c r="G246" s="167"/>
      <c r="H246" s="163"/>
      <c r="I246" s="189"/>
      <c r="J246" s="189"/>
      <c r="K246" s="167"/>
      <c r="L246" s="206"/>
      <c r="M246" s="206"/>
      <c r="N246" s="167"/>
      <c r="O246" s="24"/>
    </row>
    <row r="247" spans="1:15" x14ac:dyDescent="0.25">
      <c r="A247" s="189"/>
      <c r="B247" s="167"/>
      <c r="C247" s="167"/>
      <c r="D247" s="167"/>
      <c r="E247" s="205"/>
      <c r="F247" s="167"/>
      <c r="G247" s="167"/>
      <c r="H247" s="163"/>
      <c r="I247" s="189"/>
      <c r="J247" s="189"/>
      <c r="K247" s="167"/>
      <c r="L247" s="206"/>
      <c r="M247" s="206"/>
      <c r="N247" s="167"/>
      <c r="O247" s="24"/>
    </row>
    <row r="248" spans="1:15" x14ac:dyDescent="0.25">
      <c r="A248" s="189"/>
      <c r="B248" s="167"/>
      <c r="C248" s="167"/>
      <c r="D248" s="167"/>
      <c r="E248" s="205"/>
      <c r="F248" s="167"/>
      <c r="G248" s="167"/>
      <c r="H248" s="163"/>
      <c r="I248" s="189"/>
      <c r="J248" s="189"/>
      <c r="K248" s="167"/>
      <c r="L248" s="206"/>
      <c r="M248" s="206"/>
      <c r="N248" s="167"/>
      <c r="O248" s="24"/>
    </row>
    <row r="249" spans="1:15" x14ac:dyDescent="0.25">
      <c r="A249" s="189"/>
      <c r="B249" s="167"/>
      <c r="C249" s="167"/>
      <c r="D249" s="167"/>
      <c r="E249" s="205"/>
      <c r="F249" s="167"/>
      <c r="G249" s="167"/>
      <c r="H249" s="163"/>
      <c r="I249" s="189"/>
      <c r="J249" s="189"/>
      <c r="K249" s="167"/>
      <c r="L249" s="206"/>
      <c r="M249" s="206"/>
      <c r="N249" s="167"/>
      <c r="O249" s="24"/>
    </row>
    <row r="250" spans="1:15" x14ac:dyDescent="0.25">
      <c r="A250" s="189"/>
      <c r="B250" s="167"/>
      <c r="C250" s="167"/>
      <c r="D250" s="167"/>
      <c r="E250" s="205"/>
      <c r="F250" s="167"/>
      <c r="G250" s="167"/>
      <c r="H250" s="163"/>
      <c r="I250" s="189"/>
      <c r="J250" s="189"/>
      <c r="K250" s="167"/>
      <c r="L250" s="206"/>
      <c r="M250" s="206"/>
      <c r="N250" s="167"/>
      <c r="O250" s="24"/>
    </row>
    <row r="251" spans="1:15" x14ac:dyDescent="0.25">
      <c r="A251" s="189"/>
      <c r="B251" s="167"/>
      <c r="C251" s="167"/>
      <c r="D251" s="167"/>
      <c r="E251" s="205"/>
      <c r="F251" s="167"/>
      <c r="G251" s="167"/>
      <c r="H251" s="163"/>
      <c r="I251" s="189"/>
      <c r="J251" s="189"/>
      <c r="K251" s="167"/>
      <c r="L251" s="206"/>
      <c r="M251" s="206"/>
      <c r="N251" s="167"/>
      <c r="O251" s="24"/>
    </row>
    <row r="252" spans="1:15" x14ac:dyDescent="0.25">
      <c r="A252" s="189"/>
      <c r="B252" s="167"/>
      <c r="C252" s="167"/>
      <c r="D252" s="167"/>
      <c r="E252" s="205"/>
      <c r="F252" s="167"/>
      <c r="G252" s="167"/>
      <c r="H252" s="163"/>
      <c r="I252" s="189"/>
      <c r="J252" s="189"/>
      <c r="K252" s="167"/>
      <c r="L252" s="206"/>
      <c r="M252" s="206"/>
      <c r="N252" s="167"/>
      <c r="O252" s="24"/>
    </row>
    <row r="253" spans="1:15" x14ac:dyDescent="0.25">
      <c r="A253" s="189"/>
      <c r="B253" s="167"/>
      <c r="C253" s="167"/>
      <c r="D253" s="167"/>
      <c r="E253" s="205"/>
      <c r="F253" s="167"/>
      <c r="G253" s="167"/>
      <c r="H253" s="163"/>
      <c r="I253" s="189"/>
      <c r="J253" s="189"/>
      <c r="K253" s="167"/>
      <c r="L253" s="206"/>
      <c r="M253" s="206"/>
      <c r="N253" s="167"/>
      <c r="O253" s="24"/>
    </row>
    <row r="254" spans="1:15" x14ac:dyDescent="0.25">
      <c r="A254" s="189"/>
      <c r="B254" s="167"/>
      <c r="C254" s="167"/>
      <c r="D254" s="167"/>
      <c r="E254" s="205"/>
      <c r="F254" s="167"/>
      <c r="G254" s="167"/>
      <c r="H254" s="163"/>
      <c r="I254" s="189"/>
      <c r="J254" s="189"/>
      <c r="K254" s="167"/>
      <c r="L254" s="206"/>
      <c r="M254" s="206"/>
      <c r="N254" s="167"/>
      <c r="O254" s="24"/>
    </row>
    <row r="255" spans="1:15" x14ac:dyDescent="0.25">
      <c r="A255" s="189"/>
      <c r="B255" s="167"/>
      <c r="C255" s="167"/>
      <c r="D255" s="167"/>
      <c r="E255" s="205"/>
      <c r="F255" s="167"/>
      <c r="G255" s="167"/>
      <c r="H255" s="163"/>
      <c r="I255" s="189"/>
      <c r="J255" s="189"/>
      <c r="K255" s="167"/>
      <c r="L255" s="206"/>
      <c r="M255" s="206"/>
      <c r="N255" s="167"/>
      <c r="O255" s="24"/>
    </row>
    <row r="256" spans="1:15" x14ac:dyDescent="0.25">
      <c r="A256" s="189"/>
      <c r="B256" s="167"/>
      <c r="C256" s="167"/>
      <c r="D256" s="167"/>
      <c r="E256" s="205"/>
      <c r="F256" s="167"/>
      <c r="G256" s="167"/>
      <c r="H256" s="163"/>
      <c r="I256" s="189"/>
      <c r="J256" s="189"/>
      <c r="K256" s="167"/>
      <c r="L256" s="206"/>
      <c r="M256" s="206"/>
      <c r="N256" s="167"/>
      <c r="O256" s="24"/>
    </row>
    <row r="257" spans="1:15" x14ac:dyDescent="0.25">
      <c r="A257" s="189"/>
      <c r="B257" s="167"/>
      <c r="C257" s="167"/>
      <c r="D257" s="167"/>
      <c r="E257" s="205"/>
      <c r="F257" s="167"/>
      <c r="G257" s="167"/>
      <c r="H257" s="163"/>
      <c r="I257" s="189"/>
      <c r="J257" s="189"/>
      <c r="K257" s="167"/>
      <c r="L257" s="206"/>
      <c r="M257" s="206"/>
      <c r="N257" s="167"/>
      <c r="O257" s="24"/>
    </row>
    <row r="258" spans="1:15" x14ac:dyDescent="0.25">
      <c r="A258" s="189"/>
      <c r="B258" s="167"/>
      <c r="C258" s="167"/>
      <c r="D258" s="167"/>
      <c r="E258" s="205"/>
      <c r="F258" s="167"/>
      <c r="G258" s="167"/>
      <c r="H258" s="163"/>
      <c r="I258" s="189"/>
      <c r="J258" s="189"/>
      <c r="K258" s="167"/>
      <c r="L258" s="206"/>
      <c r="M258" s="206"/>
      <c r="N258" s="167"/>
      <c r="O258" s="24"/>
    </row>
    <row r="259" spans="1:15" x14ac:dyDescent="0.25">
      <c r="A259" s="189"/>
      <c r="B259" s="167"/>
      <c r="C259" s="167"/>
      <c r="D259" s="167"/>
      <c r="E259" s="205"/>
      <c r="F259" s="167"/>
      <c r="G259" s="167"/>
      <c r="H259" s="163"/>
      <c r="I259" s="189"/>
      <c r="J259" s="189"/>
      <c r="K259" s="167"/>
      <c r="L259" s="206"/>
      <c r="M259" s="206"/>
      <c r="N259" s="167"/>
      <c r="O259" s="24"/>
    </row>
    <row r="260" spans="1:15" x14ac:dyDescent="0.25">
      <c r="A260" s="189"/>
      <c r="B260" s="167"/>
      <c r="C260" s="167"/>
      <c r="D260" s="167"/>
      <c r="E260" s="205"/>
      <c r="F260" s="167"/>
      <c r="G260" s="167"/>
      <c r="H260" s="163"/>
      <c r="I260" s="189"/>
      <c r="J260" s="189"/>
      <c r="K260" s="167"/>
      <c r="L260" s="206"/>
      <c r="M260" s="206"/>
      <c r="N260" s="167"/>
      <c r="O260" s="24"/>
    </row>
    <row r="261" spans="1:15" x14ac:dyDescent="0.25">
      <c r="A261" s="189"/>
      <c r="B261" s="167"/>
      <c r="C261" s="167"/>
      <c r="D261" s="167"/>
      <c r="E261" s="205"/>
      <c r="F261" s="167"/>
      <c r="G261" s="167"/>
      <c r="H261" s="163"/>
      <c r="I261" s="189"/>
      <c r="J261" s="189"/>
      <c r="K261" s="167"/>
      <c r="L261" s="206"/>
      <c r="M261" s="206"/>
      <c r="N261" s="167"/>
      <c r="O261" s="24"/>
    </row>
    <row r="262" spans="1:15" x14ac:dyDescent="0.25">
      <c r="A262" s="189"/>
      <c r="B262" s="167"/>
      <c r="C262" s="167"/>
      <c r="D262" s="167"/>
      <c r="E262" s="205"/>
      <c r="F262" s="167"/>
      <c r="G262" s="167"/>
      <c r="H262" s="163"/>
      <c r="I262" s="189"/>
      <c r="J262" s="189"/>
      <c r="K262" s="167"/>
      <c r="L262" s="206"/>
      <c r="M262" s="206"/>
      <c r="N262" s="167"/>
      <c r="O262" s="24"/>
    </row>
    <row r="263" spans="1:15" x14ac:dyDescent="0.25">
      <c r="A263" s="189"/>
      <c r="B263" s="167"/>
      <c r="C263" s="167"/>
      <c r="D263" s="167"/>
      <c r="E263" s="205"/>
      <c r="F263" s="167"/>
      <c r="G263" s="167"/>
      <c r="H263" s="163"/>
      <c r="I263" s="189"/>
      <c r="J263" s="189"/>
      <c r="K263" s="167"/>
      <c r="L263" s="206"/>
      <c r="M263" s="206"/>
      <c r="N263" s="167"/>
      <c r="O263" s="24"/>
    </row>
    <row r="264" spans="1:15" x14ac:dyDescent="0.25">
      <c r="A264" s="189"/>
      <c r="B264" s="167"/>
      <c r="C264" s="167"/>
      <c r="D264" s="167"/>
      <c r="E264" s="205"/>
      <c r="F264" s="167"/>
      <c r="G264" s="167"/>
      <c r="H264" s="163"/>
      <c r="I264" s="189"/>
      <c r="J264" s="189"/>
      <c r="K264" s="167"/>
      <c r="L264" s="206"/>
      <c r="M264" s="206"/>
      <c r="N264" s="167"/>
      <c r="O264" s="24"/>
    </row>
    <row r="265" spans="1:15" x14ac:dyDescent="0.25">
      <c r="A265" s="189"/>
      <c r="B265" s="167"/>
      <c r="C265" s="167"/>
      <c r="D265" s="167"/>
      <c r="E265" s="205"/>
      <c r="F265" s="167"/>
      <c r="G265" s="167"/>
      <c r="H265" s="163"/>
      <c r="I265" s="189"/>
      <c r="J265" s="189"/>
      <c r="K265" s="167"/>
      <c r="L265" s="206"/>
      <c r="M265" s="206"/>
      <c r="N265" s="167"/>
      <c r="O265" s="24"/>
    </row>
    <row r="266" spans="1:15" x14ac:dyDescent="0.25">
      <c r="A266" s="189"/>
      <c r="B266" s="167"/>
      <c r="C266" s="167"/>
      <c r="D266" s="167"/>
      <c r="E266" s="205"/>
      <c r="F266" s="167"/>
      <c r="G266" s="167"/>
      <c r="H266" s="163"/>
      <c r="I266" s="189"/>
      <c r="J266" s="189"/>
      <c r="K266" s="167"/>
      <c r="L266" s="206"/>
      <c r="M266" s="206"/>
      <c r="N266" s="167"/>
      <c r="O266" s="24"/>
    </row>
    <row r="267" spans="1:15" x14ac:dyDescent="0.25">
      <c r="A267" s="189"/>
      <c r="B267" s="167"/>
      <c r="C267" s="167"/>
      <c r="D267" s="167"/>
      <c r="E267" s="205"/>
      <c r="F267" s="167"/>
      <c r="G267" s="167"/>
      <c r="H267" s="163"/>
      <c r="I267" s="189"/>
      <c r="J267" s="189"/>
      <c r="K267" s="167"/>
      <c r="L267" s="206"/>
      <c r="M267" s="206"/>
      <c r="N267" s="167"/>
      <c r="O267" s="24"/>
    </row>
    <row r="268" spans="1:15" x14ac:dyDescent="0.25">
      <c r="A268" s="189"/>
      <c r="B268" s="167"/>
      <c r="C268" s="167"/>
      <c r="D268" s="167"/>
      <c r="E268" s="205"/>
      <c r="F268" s="167"/>
      <c r="G268" s="167"/>
      <c r="H268" s="163"/>
      <c r="I268" s="189"/>
      <c r="J268" s="189"/>
      <c r="K268" s="167"/>
      <c r="L268" s="206"/>
      <c r="M268" s="206"/>
      <c r="N268" s="167"/>
      <c r="O268" s="24"/>
    </row>
    <row r="269" spans="1:15" x14ac:dyDescent="0.25">
      <c r="A269" s="189"/>
      <c r="B269" s="167"/>
      <c r="C269" s="167"/>
      <c r="D269" s="167"/>
      <c r="E269" s="205"/>
      <c r="F269" s="167"/>
      <c r="G269" s="167"/>
      <c r="H269" s="163"/>
      <c r="I269" s="189"/>
      <c r="J269" s="189"/>
      <c r="K269" s="167"/>
      <c r="L269" s="206"/>
      <c r="M269" s="206"/>
      <c r="N269" s="167"/>
      <c r="O269" s="24"/>
    </row>
    <row r="270" spans="1:15" x14ac:dyDescent="0.25">
      <c r="A270" s="189"/>
      <c r="B270" s="167"/>
      <c r="C270" s="167"/>
      <c r="D270" s="167"/>
      <c r="E270" s="205"/>
      <c r="F270" s="167"/>
      <c r="G270" s="167"/>
      <c r="H270" s="163"/>
      <c r="I270" s="189"/>
      <c r="J270" s="189"/>
      <c r="K270" s="167"/>
      <c r="L270" s="206"/>
      <c r="M270" s="206"/>
      <c r="N270" s="167"/>
      <c r="O270" s="24"/>
    </row>
    <row r="271" spans="1:15" x14ac:dyDescent="0.25">
      <c r="A271" s="189"/>
      <c r="B271" s="167"/>
      <c r="C271" s="167"/>
      <c r="D271" s="167"/>
      <c r="E271" s="205"/>
      <c r="F271" s="167"/>
      <c r="G271" s="167"/>
      <c r="H271" s="163"/>
      <c r="I271" s="189"/>
      <c r="J271" s="189"/>
      <c r="K271" s="167"/>
      <c r="L271" s="206"/>
      <c r="M271" s="206"/>
      <c r="N271" s="167"/>
      <c r="O271" s="24"/>
    </row>
    <row r="272" spans="1:15" x14ac:dyDescent="0.25">
      <c r="A272" s="189"/>
      <c r="B272" s="167"/>
      <c r="C272" s="167"/>
      <c r="D272" s="167"/>
      <c r="E272" s="205"/>
      <c r="F272" s="167"/>
      <c r="G272" s="167"/>
      <c r="H272" s="163"/>
      <c r="I272" s="189"/>
      <c r="J272" s="189"/>
      <c r="K272" s="167"/>
      <c r="L272" s="206"/>
      <c r="M272" s="206"/>
      <c r="N272" s="167"/>
      <c r="O272" s="24"/>
    </row>
    <row r="273" spans="1:15" x14ac:dyDescent="0.25">
      <c r="A273" s="189"/>
      <c r="B273" s="167"/>
      <c r="C273" s="167"/>
      <c r="D273" s="167"/>
      <c r="E273" s="205"/>
      <c r="F273" s="167"/>
      <c r="G273" s="167"/>
      <c r="H273" s="163"/>
      <c r="I273" s="189"/>
      <c r="J273" s="189"/>
      <c r="K273" s="167"/>
      <c r="L273" s="206"/>
      <c r="M273" s="206"/>
      <c r="N273" s="167"/>
      <c r="O273" s="24"/>
    </row>
    <row r="274" spans="1:15" x14ac:dyDescent="0.25">
      <c r="A274" s="189"/>
      <c r="B274" s="167"/>
      <c r="C274" s="167"/>
      <c r="D274" s="167"/>
      <c r="E274" s="205"/>
      <c r="F274" s="167"/>
      <c r="G274" s="167"/>
      <c r="H274" s="163"/>
      <c r="I274" s="189"/>
      <c r="J274" s="189"/>
      <c r="K274" s="167"/>
      <c r="L274" s="206"/>
      <c r="M274" s="206"/>
      <c r="N274" s="167"/>
      <c r="O274" s="24"/>
    </row>
    <row r="275" spans="1:15" x14ac:dyDescent="0.25">
      <c r="A275" s="189"/>
      <c r="B275" s="167"/>
      <c r="C275" s="167"/>
      <c r="D275" s="167"/>
      <c r="E275" s="205"/>
      <c r="F275" s="167"/>
      <c r="G275" s="167"/>
      <c r="H275" s="163"/>
      <c r="I275" s="189"/>
      <c r="J275" s="189"/>
      <c r="K275" s="167"/>
      <c r="L275" s="206"/>
      <c r="M275" s="206"/>
      <c r="N275" s="167"/>
      <c r="O275" s="24"/>
    </row>
    <row r="276" spans="1:15" x14ac:dyDescent="0.25">
      <c r="A276" s="189"/>
      <c r="B276" s="167"/>
      <c r="C276" s="167"/>
      <c r="D276" s="167"/>
      <c r="E276" s="205"/>
      <c r="F276" s="167"/>
      <c r="G276" s="167"/>
      <c r="H276" s="163"/>
      <c r="I276" s="189"/>
      <c r="J276" s="189"/>
      <c r="K276" s="167"/>
      <c r="L276" s="206"/>
      <c r="M276" s="206"/>
      <c r="N276" s="167"/>
      <c r="O276" s="24"/>
    </row>
    <row r="277" spans="1:15" x14ac:dyDescent="0.25">
      <c r="A277" s="189"/>
      <c r="B277" s="167"/>
      <c r="C277" s="167"/>
      <c r="D277" s="167"/>
      <c r="E277" s="205"/>
      <c r="F277" s="167"/>
      <c r="G277" s="167"/>
      <c r="H277" s="163"/>
      <c r="I277" s="189"/>
      <c r="J277" s="189"/>
      <c r="K277" s="167"/>
      <c r="L277" s="206"/>
      <c r="M277" s="206"/>
      <c r="N277" s="167"/>
      <c r="O277" s="24"/>
    </row>
    <row r="278" spans="1:15" x14ac:dyDescent="0.25">
      <c r="A278" s="189"/>
      <c r="B278" s="167"/>
      <c r="C278" s="167"/>
      <c r="D278" s="167"/>
      <c r="E278" s="205"/>
      <c r="F278" s="167"/>
      <c r="G278" s="167"/>
      <c r="H278" s="163"/>
      <c r="I278" s="189"/>
      <c r="J278" s="189"/>
      <c r="K278" s="167"/>
      <c r="L278" s="206"/>
      <c r="M278" s="206"/>
      <c r="N278" s="167"/>
      <c r="O278" s="24"/>
    </row>
    <row r="279" spans="1:15" x14ac:dyDescent="0.25">
      <c r="A279" s="189"/>
      <c r="B279" s="167"/>
      <c r="C279" s="167"/>
      <c r="D279" s="167"/>
      <c r="E279" s="205"/>
      <c r="F279" s="167"/>
      <c r="G279" s="167"/>
      <c r="H279" s="163"/>
      <c r="I279" s="189"/>
      <c r="J279" s="189"/>
      <c r="K279" s="167"/>
      <c r="L279" s="206"/>
      <c r="M279" s="206"/>
      <c r="N279" s="167"/>
      <c r="O279" s="24"/>
    </row>
    <row r="280" spans="1:15" x14ac:dyDescent="0.25">
      <c r="A280" s="189"/>
      <c r="B280" s="167"/>
      <c r="C280" s="167"/>
      <c r="D280" s="167"/>
      <c r="E280" s="205"/>
      <c r="F280" s="167"/>
      <c r="G280" s="167"/>
      <c r="H280" s="163"/>
      <c r="I280" s="189"/>
      <c r="J280" s="189"/>
      <c r="K280" s="167"/>
      <c r="L280" s="206"/>
      <c r="M280" s="206"/>
      <c r="N280" s="167"/>
      <c r="O280" s="24"/>
    </row>
    <row r="281" spans="1:15" x14ac:dyDescent="0.25">
      <c r="A281" s="189"/>
      <c r="B281" s="167"/>
      <c r="C281" s="167"/>
      <c r="D281" s="167"/>
      <c r="E281" s="205"/>
      <c r="F281" s="167"/>
      <c r="G281" s="167"/>
      <c r="H281" s="163"/>
      <c r="I281" s="189"/>
      <c r="J281" s="189"/>
      <c r="K281" s="167"/>
      <c r="L281" s="206"/>
      <c r="M281" s="206"/>
      <c r="N281" s="167"/>
      <c r="O281" s="24"/>
    </row>
    <row r="282" spans="1:15" x14ac:dyDescent="0.25">
      <c r="A282" s="189"/>
      <c r="B282" s="167"/>
      <c r="C282" s="167"/>
      <c r="D282" s="167"/>
      <c r="E282" s="205"/>
      <c r="F282" s="167"/>
      <c r="G282" s="167"/>
      <c r="H282" s="163"/>
      <c r="I282" s="189"/>
      <c r="J282" s="189"/>
      <c r="K282" s="167"/>
      <c r="L282" s="206"/>
      <c r="M282" s="206"/>
      <c r="N282" s="167"/>
      <c r="O282" s="24"/>
    </row>
    <row r="283" spans="1:15" x14ac:dyDescent="0.25">
      <c r="A283" s="189"/>
      <c r="B283" s="167"/>
      <c r="C283" s="167"/>
      <c r="D283" s="167"/>
      <c r="E283" s="205"/>
      <c r="F283" s="167"/>
      <c r="G283" s="167"/>
      <c r="H283" s="163"/>
      <c r="I283" s="189"/>
      <c r="J283" s="189"/>
      <c r="K283" s="167"/>
      <c r="L283" s="206"/>
      <c r="M283" s="206"/>
      <c r="N283" s="167"/>
      <c r="O283" s="24"/>
    </row>
    <row r="284" spans="1:15" x14ac:dyDescent="0.25">
      <c r="A284" s="189"/>
      <c r="B284" s="167"/>
      <c r="C284" s="167"/>
      <c r="D284" s="167"/>
      <c r="E284" s="205"/>
      <c r="F284" s="167"/>
      <c r="G284" s="167"/>
      <c r="H284" s="163"/>
      <c r="I284" s="189"/>
      <c r="J284" s="189"/>
      <c r="K284" s="167"/>
      <c r="L284" s="206"/>
      <c r="M284" s="206"/>
      <c r="N284" s="167"/>
      <c r="O284" s="24"/>
    </row>
    <row r="285" spans="1:15" x14ac:dyDescent="0.25">
      <c r="A285" s="63"/>
      <c r="B285" s="59"/>
      <c r="C285" s="59"/>
      <c r="D285" s="59"/>
      <c r="E285" s="79"/>
      <c r="F285" s="59"/>
      <c r="G285" s="59"/>
      <c r="H285" s="131"/>
      <c r="I285" s="63"/>
      <c r="J285" s="63"/>
      <c r="K285" s="59"/>
      <c r="L285" s="125"/>
      <c r="M285" s="125"/>
      <c r="N285" s="59"/>
    </row>
    <row r="286" spans="1:15" x14ac:dyDescent="0.25">
      <c r="A286" s="63"/>
      <c r="B286" s="59"/>
      <c r="C286" s="59"/>
      <c r="D286" s="59"/>
      <c r="E286" s="79"/>
      <c r="F286" s="59"/>
      <c r="G286" s="59"/>
      <c r="H286" s="131"/>
      <c r="I286" s="63"/>
      <c r="J286" s="63"/>
      <c r="K286" s="59"/>
      <c r="L286" s="125"/>
      <c r="M286" s="125"/>
      <c r="N286" s="59"/>
    </row>
    <row r="287" spans="1:15" x14ac:dyDescent="0.25">
      <c r="A287" s="63"/>
      <c r="B287" s="59"/>
      <c r="C287" s="59"/>
      <c r="D287" s="59"/>
      <c r="E287" s="79"/>
      <c r="F287" s="59"/>
      <c r="G287" s="59"/>
      <c r="H287" s="131"/>
      <c r="I287" s="63"/>
      <c r="J287" s="63"/>
      <c r="K287" s="59"/>
      <c r="L287" s="125"/>
      <c r="M287" s="125"/>
      <c r="N287" s="59"/>
    </row>
    <row r="288" spans="1:15" x14ac:dyDescent="0.25">
      <c r="A288" s="63"/>
      <c r="B288" s="59"/>
      <c r="C288" s="59"/>
      <c r="D288" s="59"/>
      <c r="E288" s="79"/>
      <c r="F288" s="59"/>
      <c r="G288" s="59"/>
      <c r="H288" s="131"/>
      <c r="I288" s="63"/>
      <c r="J288" s="63"/>
      <c r="K288" s="59"/>
      <c r="L288" s="125"/>
      <c r="M288" s="125"/>
      <c r="N288" s="59"/>
    </row>
    <row r="289" spans="1:14" x14ac:dyDescent="0.25">
      <c r="A289" s="63"/>
      <c r="B289" s="59"/>
      <c r="C289" s="59"/>
      <c r="D289" s="59"/>
      <c r="E289" s="79"/>
      <c r="F289" s="59"/>
      <c r="G289" s="59"/>
      <c r="H289" s="131"/>
      <c r="I289" s="63"/>
      <c r="J289" s="63"/>
      <c r="K289" s="59"/>
      <c r="L289" s="125"/>
      <c r="M289" s="125"/>
      <c r="N289" s="59"/>
    </row>
    <row r="290" spans="1:14" x14ac:dyDescent="0.25">
      <c r="A290" s="63"/>
      <c r="B290" s="59"/>
      <c r="C290" s="59"/>
      <c r="D290" s="59"/>
      <c r="E290" s="79"/>
      <c r="F290" s="59"/>
      <c r="G290" s="59"/>
      <c r="H290" s="131"/>
      <c r="I290" s="63"/>
      <c r="J290" s="63"/>
      <c r="K290" s="59"/>
      <c r="L290" s="125"/>
      <c r="M290" s="125"/>
      <c r="N290" s="59"/>
    </row>
    <row r="291" spans="1:14" x14ac:dyDescent="0.25">
      <c r="A291" s="63"/>
      <c r="B291" s="59"/>
      <c r="C291" s="59"/>
      <c r="D291" s="59"/>
      <c r="E291" s="79"/>
      <c r="F291" s="59"/>
      <c r="G291" s="59"/>
      <c r="H291" s="131"/>
      <c r="I291" s="63"/>
      <c r="J291" s="63"/>
      <c r="K291" s="59"/>
      <c r="L291" s="125"/>
      <c r="M291" s="125"/>
      <c r="N291" s="59"/>
    </row>
    <row r="292" spans="1:14" x14ac:dyDescent="0.25">
      <c r="A292" s="63"/>
      <c r="B292" s="59"/>
      <c r="C292" s="59"/>
      <c r="D292" s="59"/>
      <c r="E292" s="79"/>
      <c r="F292" s="59"/>
      <c r="G292" s="59"/>
      <c r="H292" s="131"/>
      <c r="I292" s="63"/>
      <c r="J292" s="63"/>
      <c r="K292" s="59"/>
      <c r="L292" s="125"/>
      <c r="M292" s="125"/>
      <c r="N292" s="59"/>
    </row>
    <row r="293" spans="1:14" x14ac:dyDescent="0.25">
      <c r="A293" s="63"/>
      <c r="B293" s="59"/>
      <c r="C293" s="59"/>
      <c r="D293" s="59"/>
      <c r="E293" s="79"/>
      <c r="F293" s="59"/>
      <c r="G293" s="59"/>
      <c r="H293" s="131"/>
      <c r="I293" s="63"/>
      <c r="J293" s="63"/>
      <c r="K293" s="59"/>
      <c r="L293" s="125"/>
      <c r="M293" s="125"/>
      <c r="N293" s="59"/>
    </row>
    <row r="294" spans="1:14" x14ac:dyDescent="0.25">
      <c r="A294" s="63"/>
      <c r="B294" s="59"/>
      <c r="C294" s="59"/>
      <c r="D294" s="59"/>
      <c r="E294" s="79"/>
      <c r="F294" s="59"/>
      <c r="G294" s="59"/>
      <c r="H294" s="131"/>
      <c r="I294" s="63"/>
      <c r="J294" s="63"/>
      <c r="K294" s="59"/>
      <c r="L294" s="125"/>
      <c r="M294" s="125"/>
      <c r="N294" s="59"/>
    </row>
    <row r="295" spans="1:14" x14ac:dyDescent="0.25">
      <c r="A295" s="63"/>
      <c r="B295" s="59"/>
      <c r="C295" s="59"/>
      <c r="D295" s="59"/>
      <c r="E295" s="79"/>
      <c r="F295" s="59"/>
      <c r="G295" s="59"/>
      <c r="H295" s="131"/>
      <c r="I295" s="63"/>
      <c r="J295" s="63"/>
      <c r="K295" s="59"/>
      <c r="L295" s="125"/>
      <c r="M295" s="125"/>
      <c r="N295" s="59"/>
    </row>
    <row r="296" spans="1:14" x14ac:dyDescent="0.25">
      <c r="A296" s="63"/>
      <c r="B296" s="59"/>
      <c r="C296" s="59"/>
      <c r="D296" s="59"/>
      <c r="E296" s="79"/>
      <c r="F296" s="59"/>
      <c r="G296" s="59"/>
      <c r="H296" s="131"/>
      <c r="I296" s="63"/>
      <c r="J296" s="63"/>
      <c r="K296" s="59"/>
      <c r="L296" s="125"/>
      <c r="M296" s="125"/>
      <c r="N296" s="59"/>
    </row>
    <row r="297" spans="1:14" x14ac:dyDescent="0.25">
      <c r="A297" s="63"/>
      <c r="B297" s="59"/>
      <c r="C297" s="59"/>
      <c r="D297" s="59"/>
      <c r="E297" s="79"/>
      <c r="F297" s="59"/>
      <c r="G297" s="59"/>
      <c r="H297" s="131"/>
      <c r="I297" s="63"/>
      <c r="J297" s="63"/>
      <c r="K297" s="59"/>
      <c r="L297" s="125"/>
      <c r="M297" s="125"/>
      <c r="N297" s="59"/>
    </row>
    <row r="298" spans="1:14" x14ac:dyDescent="0.25">
      <c r="A298" s="63"/>
      <c r="B298" s="59"/>
      <c r="C298" s="59"/>
      <c r="D298" s="59"/>
      <c r="E298" s="79"/>
      <c r="F298" s="59"/>
      <c r="G298" s="59"/>
      <c r="H298" s="131"/>
      <c r="I298" s="63"/>
      <c r="J298" s="63"/>
      <c r="K298" s="59"/>
      <c r="L298" s="125"/>
      <c r="M298" s="125"/>
      <c r="N298" s="59"/>
    </row>
    <row r="299" spans="1:14" x14ac:dyDescent="0.25">
      <c r="A299" s="63"/>
      <c r="B299" s="59"/>
      <c r="C299" s="59"/>
      <c r="D299" s="59"/>
      <c r="E299" s="79"/>
      <c r="F299" s="59"/>
      <c r="G299" s="59"/>
      <c r="H299" s="131"/>
      <c r="I299" s="63"/>
      <c r="J299" s="63"/>
      <c r="K299" s="59"/>
      <c r="L299" s="125"/>
      <c r="M299" s="125"/>
      <c r="N299" s="59"/>
    </row>
    <row r="300" spans="1:14" x14ac:dyDescent="0.25">
      <c r="A300" s="63"/>
      <c r="B300" s="59"/>
      <c r="C300" s="59"/>
      <c r="D300" s="59"/>
      <c r="E300" s="79"/>
      <c r="F300" s="59"/>
      <c r="G300" s="59"/>
      <c r="H300" s="131"/>
      <c r="I300" s="63"/>
      <c r="J300" s="63"/>
      <c r="K300" s="59"/>
      <c r="L300" s="125"/>
      <c r="M300" s="125"/>
      <c r="N300" s="59"/>
    </row>
    <row r="301" spans="1:14" x14ac:dyDescent="0.25">
      <c r="A301" s="63"/>
      <c r="B301" s="59"/>
      <c r="C301" s="59"/>
      <c r="D301" s="59"/>
      <c r="E301" s="79"/>
      <c r="F301" s="59"/>
      <c r="G301" s="59"/>
      <c r="H301" s="131"/>
      <c r="I301" s="63"/>
      <c r="J301" s="63"/>
      <c r="K301" s="59"/>
      <c r="L301" s="125"/>
      <c r="M301" s="125"/>
      <c r="N301" s="59"/>
    </row>
    <row r="302" spans="1:14" x14ac:dyDescent="0.25">
      <c r="A302" s="63"/>
      <c r="B302" s="59"/>
      <c r="C302" s="59"/>
      <c r="D302" s="59"/>
      <c r="E302" s="79"/>
      <c r="F302" s="59"/>
      <c r="G302" s="59"/>
      <c r="H302" s="131"/>
      <c r="I302" s="63"/>
      <c r="J302" s="63"/>
      <c r="K302" s="59"/>
      <c r="L302" s="125"/>
      <c r="M302" s="125"/>
      <c r="N302" s="59"/>
    </row>
    <row r="303" spans="1:14" x14ac:dyDescent="0.25">
      <c r="A303" s="63"/>
      <c r="B303" s="59"/>
      <c r="C303" s="59"/>
      <c r="D303" s="59"/>
      <c r="E303" s="79"/>
      <c r="F303" s="59"/>
      <c r="G303" s="59"/>
      <c r="H303" s="131"/>
      <c r="I303" s="63"/>
      <c r="J303" s="63"/>
      <c r="K303" s="59"/>
      <c r="L303" s="125"/>
      <c r="M303" s="125"/>
      <c r="N303" s="59"/>
    </row>
    <row r="304" spans="1:14" x14ac:dyDescent="0.25">
      <c r="A304" s="63"/>
      <c r="B304" s="59"/>
      <c r="C304" s="59"/>
      <c r="D304" s="59"/>
      <c r="E304" s="79"/>
      <c r="F304" s="59"/>
      <c r="G304" s="59"/>
      <c r="H304" s="131"/>
      <c r="I304" s="63"/>
      <c r="J304" s="63"/>
      <c r="K304" s="59"/>
      <c r="L304" s="125"/>
      <c r="M304" s="125"/>
      <c r="N304" s="59"/>
    </row>
    <row r="305" spans="1:14" x14ac:dyDescent="0.25">
      <c r="A305" s="63"/>
      <c r="B305" s="59"/>
      <c r="C305" s="59"/>
      <c r="D305" s="59"/>
      <c r="E305" s="79"/>
      <c r="F305" s="59"/>
      <c r="G305" s="59"/>
      <c r="H305" s="131"/>
      <c r="I305" s="63"/>
      <c r="J305" s="63"/>
      <c r="K305" s="59"/>
      <c r="L305" s="125"/>
      <c r="M305" s="125"/>
      <c r="N305" s="59"/>
    </row>
    <row r="306" spans="1:14" x14ac:dyDescent="0.25">
      <c r="A306" s="63"/>
      <c r="B306" s="59"/>
      <c r="C306" s="59"/>
      <c r="D306" s="59"/>
      <c r="E306" s="79"/>
      <c r="F306" s="59"/>
      <c r="G306" s="59"/>
      <c r="H306" s="131"/>
      <c r="I306" s="63"/>
      <c r="J306" s="63"/>
      <c r="K306" s="59"/>
      <c r="L306" s="125"/>
      <c r="M306" s="125"/>
      <c r="N306" s="59"/>
    </row>
    <row r="307" spans="1:14" x14ac:dyDescent="0.25">
      <c r="A307" s="63"/>
      <c r="B307" s="59"/>
      <c r="C307" s="59"/>
      <c r="D307" s="59"/>
      <c r="E307" s="79"/>
      <c r="F307" s="59"/>
      <c r="G307" s="59"/>
      <c r="H307" s="131"/>
      <c r="I307" s="63"/>
      <c r="J307" s="63"/>
      <c r="K307" s="59"/>
      <c r="L307" s="125"/>
      <c r="M307" s="125"/>
      <c r="N307" s="59"/>
    </row>
    <row r="308" spans="1:14" x14ac:dyDescent="0.25">
      <c r="A308" s="63"/>
      <c r="B308" s="59"/>
      <c r="C308" s="59"/>
      <c r="D308" s="59"/>
      <c r="E308" s="79"/>
      <c r="F308" s="59"/>
      <c r="G308" s="59"/>
      <c r="H308" s="131"/>
      <c r="I308" s="63"/>
      <c r="J308" s="63"/>
      <c r="K308" s="59"/>
      <c r="L308" s="125"/>
      <c r="M308" s="125"/>
      <c r="N308" s="59"/>
    </row>
    <row r="309" spans="1:14" x14ac:dyDescent="0.25">
      <c r="A309" s="63"/>
      <c r="B309" s="59"/>
      <c r="C309" s="59"/>
      <c r="D309" s="59"/>
      <c r="E309" s="79"/>
      <c r="F309" s="59"/>
      <c r="G309" s="59"/>
      <c r="H309" s="131"/>
      <c r="I309" s="63"/>
      <c r="J309" s="63"/>
      <c r="K309" s="59"/>
      <c r="L309" s="125"/>
      <c r="M309" s="125"/>
      <c r="N309" s="59"/>
    </row>
    <row r="310" spans="1:14" x14ac:dyDescent="0.25">
      <c r="A310" s="63"/>
      <c r="B310" s="59"/>
      <c r="C310" s="59"/>
      <c r="D310" s="59"/>
      <c r="E310" s="79"/>
      <c r="F310" s="59"/>
      <c r="G310" s="59"/>
      <c r="H310" s="131"/>
      <c r="I310" s="63"/>
      <c r="J310" s="63"/>
      <c r="K310" s="59"/>
      <c r="L310" s="125"/>
      <c r="M310" s="125"/>
      <c r="N310" s="59"/>
    </row>
    <row r="311" spans="1:14" x14ac:dyDescent="0.25">
      <c r="A311" s="63"/>
      <c r="B311" s="59"/>
      <c r="C311" s="59"/>
      <c r="D311" s="59"/>
      <c r="E311" s="79"/>
      <c r="F311" s="59"/>
      <c r="G311" s="59"/>
      <c r="H311" s="131"/>
      <c r="I311" s="63"/>
      <c r="J311" s="63"/>
      <c r="K311" s="59"/>
      <c r="L311" s="125"/>
      <c r="M311" s="125"/>
      <c r="N311" s="59"/>
    </row>
    <row r="312" spans="1:14" x14ac:dyDescent="0.25">
      <c r="A312" s="63"/>
      <c r="B312" s="59"/>
      <c r="C312" s="59"/>
      <c r="D312" s="59"/>
      <c r="E312" s="79"/>
      <c r="F312" s="59"/>
      <c r="G312" s="59"/>
      <c r="H312" s="131"/>
      <c r="I312" s="63"/>
      <c r="J312" s="63"/>
      <c r="K312" s="59"/>
      <c r="L312" s="125"/>
      <c r="M312" s="125"/>
      <c r="N312" s="59"/>
    </row>
    <row r="313" spans="1:14" x14ac:dyDescent="0.25">
      <c r="A313" s="63"/>
      <c r="B313" s="59"/>
      <c r="C313" s="59"/>
      <c r="D313" s="59"/>
      <c r="E313" s="79"/>
      <c r="F313" s="59"/>
      <c r="G313" s="59"/>
      <c r="H313" s="131"/>
      <c r="I313" s="63"/>
      <c r="J313" s="63"/>
      <c r="K313" s="59"/>
      <c r="L313" s="125"/>
      <c r="M313" s="125"/>
      <c r="N313" s="59"/>
    </row>
    <row r="314" spans="1:14" x14ac:dyDescent="0.25">
      <c r="A314" s="63"/>
      <c r="B314" s="59"/>
      <c r="C314" s="59"/>
      <c r="D314" s="59"/>
      <c r="E314" s="79"/>
      <c r="F314" s="59"/>
      <c r="G314" s="59"/>
      <c r="H314" s="131"/>
      <c r="I314" s="63"/>
      <c r="J314" s="63"/>
      <c r="K314" s="59"/>
      <c r="L314" s="125"/>
      <c r="M314" s="125"/>
      <c r="N314" s="59"/>
    </row>
    <row r="315" spans="1:14" x14ac:dyDescent="0.25">
      <c r="A315" s="63"/>
      <c r="B315" s="59"/>
      <c r="C315" s="59"/>
      <c r="D315" s="59"/>
      <c r="E315" s="79"/>
      <c r="F315" s="59"/>
      <c r="G315" s="59"/>
      <c r="H315" s="131"/>
      <c r="I315" s="63"/>
      <c r="J315" s="63"/>
      <c r="K315" s="59"/>
      <c r="L315" s="125"/>
      <c r="M315" s="125"/>
      <c r="N315" s="59"/>
    </row>
    <row r="316" spans="1:14" x14ac:dyDescent="0.25">
      <c r="A316" s="63"/>
      <c r="B316" s="59"/>
      <c r="C316" s="59"/>
      <c r="D316" s="59"/>
      <c r="E316" s="79"/>
      <c r="F316" s="59"/>
      <c r="G316" s="59"/>
      <c r="H316" s="131"/>
      <c r="I316" s="63"/>
      <c r="J316" s="63"/>
      <c r="K316" s="59"/>
      <c r="L316" s="125"/>
      <c r="M316" s="125"/>
      <c r="N316" s="59"/>
    </row>
    <row r="317" spans="1:14" x14ac:dyDescent="0.25">
      <c r="A317" s="63"/>
      <c r="B317" s="59"/>
      <c r="C317" s="59"/>
      <c r="D317" s="59"/>
      <c r="E317" s="79"/>
      <c r="F317" s="59"/>
      <c r="G317" s="59"/>
      <c r="H317" s="131"/>
      <c r="I317" s="63"/>
      <c r="J317" s="63"/>
      <c r="K317" s="59"/>
      <c r="L317" s="125"/>
      <c r="M317" s="125"/>
      <c r="N317" s="59"/>
    </row>
    <row r="318" spans="1:14" x14ac:dyDescent="0.25">
      <c r="A318" s="63"/>
      <c r="B318" s="59"/>
      <c r="C318" s="59"/>
      <c r="D318" s="59"/>
      <c r="E318" s="79"/>
      <c r="F318" s="59"/>
      <c r="G318" s="59"/>
      <c r="H318" s="131"/>
      <c r="I318" s="63"/>
      <c r="J318" s="63"/>
      <c r="K318" s="59"/>
      <c r="L318" s="125"/>
      <c r="M318" s="125"/>
      <c r="N318" s="59"/>
    </row>
    <row r="319" spans="1:14" x14ac:dyDescent="0.25">
      <c r="A319" s="63"/>
      <c r="B319" s="59"/>
      <c r="C319" s="59"/>
      <c r="D319" s="59"/>
      <c r="E319" s="79"/>
      <c r="F319" s="59"/>
      <c r="G319" s="59"/>
      <c r="H319" s="131"/>
      <c r="I319" s="63"/>
      <c r="J319" s="63"/>
      <c r="K319" s="59"/>
      <c r="L319" s="125"/>
      <c r="M319" s="125"/>
      <c r="N319" s="59"/>
    </row>
    <row r="320" spans="1:14" x14ac:dyDescent="0.25">
      <c r="A320" s="63"/>
      <c r="B320" s="59"/>
      <c r="C320" s="59"/>
      <c r="D320" s="59"/>
      <c r="E320" s="79"/>
      <c r="F320" s="59"/>
      <c r="G320" s="59"/>
      <c r="H320" s="131"/>
      <c r="I320" s="63"/>
      <c r="J320" s="63"/>
      <c r="K320" s="59"/>
      <c r="L320" s="125"/>
      <c r="M320" s="125"/>
      <c r="N320" s="59"/>
    </row>
    <row r="321" spans="1:14" x14ac:dyDescent="0.25">
      <c r="A321" s="63"/>
      <c r="B321" s="59"/>
      <c r="C321" s="59"/>
      <c r="D321" s="59"/>
      <c r="E321" s="79"/>
      <c r="F321" s="59"/>
      <c r="G321" s="59"/>
      <c r="H321" s="131"/>
      <c r="I321" s="63"/>
      <c r="J321" s="63"/>
      <c r="K321" s="59"/>
      <c r="L321" s="125"/>
      <c r="M321" s="125"/>
      <c r="N321" s="59"/>
    </row>
    <row r="322" spans="1:14" x14ac:dyDescent="0.25">
      <c r="A322" s="63"/>
      <c r="B322" s="59"/>
      <c r="C322" s="59"/>
      <c r="D322" s="59"/>
      <c r="E322" s="79"/>
      <c r="F322" s="59"/>
      <c r="G322" s="59"/>
      <c r="H322" s="131"/>
      <c r="I322" s="63"/>
      <c r="J322" s="63"/>
      <c r="K322" s="59"/>
      <c r="L322" s="125"/>
      <c r="M322" s="125"/>
      <c r="N322" s="59"/>
    </row>
    <row r="323" spans="1:14" x14ac:dyDescent="0.25">
      <c r="A323" s="63"/>
      <c r="B323" s="59"/>
      <c r="C323" s="59"/>
      <c r="D323" s="59"/>
      <c r="E323" s="79"/>
      <c r="F323" s="59"/>
      <c r="G323" s="59"/>
      <c r="H323" s="131"/>
      <c r="I323" s="63"/>
      <c r="J323" s="63"/>
      <c r="K323" s="59"/>
      <c r="L323" s="125"/>
      <c r="M323" s="125"/>
      <c r="N323" s="59"/>
    </row>
    <row r="324" spans="1:14" x14ac:dyDescent="0.25">
      <c r="A324" s="63"/>
      <c r="B324" s="59"/>
      <c r="C324" s="59"/>
      <c r="D324" s="59"/>
      <c r="E324" s="79"/>
      <c r="F324" s="59"/>
      <c r="G324" s="59"/>
      <c r="H324" s="131"/>
      <c r="I324" s="63"/>
      <c r="J324" s="63"/>
      <c r="K324" s="59"/>
      <c r="L324" s="125"/>
      <c r="M324" s="125"/>
      <c r="N324" s="59"/>
    </row>
    <row r="325" spans="1:14" x14ac:dyDescent="0.25">
      <c r="A325" s="63"/>
      <c r="B325" s="59"/>
      <c r="C325" s="59"/>
      <c r="D325" s="59"/>
      <c r="E325" s="79"/>
      <c r="F325" s="59"/>
      <c r="G325" s="59"/>
      <c r="H325" s="131"/>
      <c r="I325" s="63"/>
      <c r="J325" s="63"/>
      <c r="K325" s="59"/>
      <c r="L325" s="125"/>
      <c r="M325" s="125"/>
      <c r="N325" s="59"/>
    </row>
    <row r="326" spans="1:14" x14ac:dyDescent="0.25">
      <c r="A326" s="63"/>
      <c r="B326" s="59"/>
      <c r="C326" s="59"/>
      <c r="D326" s="59"/>
      <c r="E326" s="79"/>
      <c r="F326" s="59"/>
      <c r="G326" s="59"/>
      <c r="H326" s="131"/>
      <c r="I326" s="63"/>
      <c r="J326" s="63"/>
      <c r="K326" s="59"/>
      <c r="L326" s="125"/>
      <c r="M326" s="125"/>
      <c r="N326" s="59"/>
    </row>
    <row r="327" spans="1:14" x14ac:dyDescent="0.25">
      <c r="A327" s="63"/>
      <c r="B327" s="59"/>
      <c r="C327" s="59"/>
      <c r="D327" s="59"/>
      <c r="E327" s="79"/>
      <c r="F327" s="59"/>
      <c r="G327" s="59"/>
      <c r="H327" s="131"/>
      <c r="I327" s="63"/>
      <c r="J327" s="63"/>
      <c r="K327" s="59"/>
      <c r="L327" s="125"/>
      <c r="M327" s="125"/>
      <c r="N327" s="59"/>
    </row>
    <row r="328" spans="1:14" x14ac:dyDescent="0.25">
      <c r="A328" s="63"/>
      <c r="B328" s="59"/>
      <c r="C328" s="59"/>
      <c r="D328" s="59"/>
      <c r="E328" s="79"/>
      <c r="F328" s="59"/>
      <c r="G328" s="59"/>
      <c r="H328" s="131"/>
      <c r="I328" s="63"/>
      <c r="J328" s="63"/>
      <c r="K328" s="59"/>
      <c r="L328" s="125"/>
      <c r="M328" s="125"/>
      <c r="N328" s="59"/>
    </row>
    <row r="329" spans="1:14" x14ac:dyDescent="0.25">
      <c r="A329" s="63"/>
      <c r="B329" s="59"/>
      <c r="C329" s="59"/>
      <c r="D329" s="59"/>
      <c r="E329" s="79"/>
      <c r="F329" s="59"/>
      <c r="G329" s="59"/>
      <c r="H329" s="131"/>
      <c r="I329" s="63"/>
      <c r="J329" s="63"/>
      <c r="K329" s="59"/>
      <c r="L329" s="125"/>
      <c r="M329" s="125"/>
      <c r="N329" s="59"/>
    </row>
    <row r="330" spans="1:14" x14ac:dyDescent="0.25">
      <c r="A330" s="63"/>
      <c r="B330" s="59"/>
      <c r="C330" s="59"/>
      <c r="D330" s="59"/>
      <c r="E330" s="79"/>
      <c r="F330" s="59"/>
      <c r="G330" s="59"/>
      <c r="H330" s="131"/>
      <c r="I330" s="63"/>
      <c r="J330" s="63"/>
      <c r="K330" s="59"/>
      <c r="L330" s="125"/>
      <c r="M330" s="125"/>
      <c r="N330" s="59"/>
    </row>
    <row r="331" spans="1:14" x14ac:dyDescent="0.25">
      <c r="A331" s="63"/>
      <c r="B331" s="59"/>
      <c r="C331" s="59"/>
      <c r="D331" s="59"/>
      <c r="E331" s="79"/>
      <c r="F331" s="59"/>
      <c r="G331" s="59"/>
      <c r="H331" s="131"/>
      <c r="I331" s="63"/>
      <c r="J331" s="63"/>
      <c r="K331" s="59"/>
      <c r="L331" s="125"/>
      <c r="M331" s="125"/>
      <c r="N331" s="59"/>
    </row>
    <row r="332" spans="1:14" x14ac:dyDescent="0.25">
      <c r="A332" s="63"/>
      <c r="B332" s="59"/>
      <c r="C332" s="59"/>
      <c r="D332" s="59"/>
      <c r="E332" s="79"/>
      <c r="F332" s="59"/>
      <c r="G332" s="59"/>
      <c r="H332" s="131"/>
      <c r="I332" s="63"/>
      <c r="J332" s="63"/>
      <c r="K332" s="59"/>
      <c r="L332" s="125"/>
      <c r="M332" s="125"/>
      <c r="N332" s="59"/>
    </row>
    <row r="333" spans="1:14" x14ac:dyDescent="0.25">
      <c r="A333" s="63"/>
      <c r="B333" s="59"/>
      <c r="C333" s="59"/>
      <c r="D333" s="59"/>
      <c r="E333" s="79"/>
      <c r="F333" s="59"/>
      <c r="G333" s="59"/>
      <c r="H333" s="131"/>
      <c r="I333" s="63"/>
      <c r="J333" s="63"/>
      <c r="K333" s="59"/>
      <c r="L333" s="125"/>
      <c r="M333" s="125"/>
      <c r="N333" s="59"/>
    </row>
    <row r="334" spans="1:14" x14ac:dyDescent="0.25">
      <c r="A334" s="63"/>
      <c r="B334" s="59"/>
      <c r="C334" s="59"/>
      <c r="D334" s="59"/>
      <c r="E334" s="79"/>
      <c r="F334" s="59"/>
      <c r="G334" s="59"/>
      <c r="H334" s="131"/>
      <c r="I334" s="63"/>
      <c r="J334" s="63"/>
      <c r="K334" s="59"/>
      <c r="L334" s="125"/>
      <c r="M334" s="125"/>
      <c r="N334" s="59"/>
    </row>
    <row r="335" spans="1:14" x14ac:dyDescent="0.25">
      <c r="A335" s="63"/>
      <c r="B335" s="59"/>
      <c r="C335" s="59"/>
      <c r="D335" s="59"/>
      <c r="E335" s="79"/>
      <c r="F335" s="59"/>
      <c r="G335" s="59"/>
      <c r="H335" s="131"/>
      <c r="I335" s="63"/>
      <c r="J335" s="63"/>
      <c r="K335" s="59"/>
      <c r="L335" s="125"/>
      <c r="M335" s="125"/>
      <c r="N335" s="59"/>
    </row>
    <row r="336" spans="1:14" x14ac:dyDescent="0.25">
      <c r="A336" s="63"/>
      <c r="B336" s="59"/>
      <c r="C336" s="59"/>
      <c r="D336" s="59"/>
      <c r="E336" s="79"/>
      <c r="F336" s="59"/>
      <c r="G336" s="59"/>
      <c r="H336" s="131"/>
      <c r="I336" s="63"/>
      <c r="J336" s="63"/>
      <c r="K336" s="59"/>
      <c r="L336" s="125"/>
      <c r="M336" s="125"/>
      <c r="N336" s="59"/>
    </row>
    <row r="337" spans="1:14" x14ac:dyDescent="0.25">
      <c r="A337" s="63"/>
      <c r="B337" s="59"/>
      <c r="C337" s="59"/>
      <c r="D337" s="59"/>
      <c r="E337" s="79"/>
      <c r="F337" s="59"/>
      <c r="G337" s="59"/>
      <c r="H337" s="131"/>
      <c r="I337" s="63"/>
      <c r="J337" s="63"/>
      <c r="K337" s="59"/>
      <c r="L337" s="125"/>
      <c r="M337" s="125"/>
      <c r="N337" s="59"/>
    </row>
    <row r="338" spans="1:14" x14ac:dyDescent="0.25">
      <c r="A338" s="63"/>
      <c r="B338" s="59"/>
      <c r="C338" s="59"/>
      <c r="D338" s="59"/>
      <c r="E338" s="79"/>
      <c r="F338" s="59"/>
      <c r="G338" s="59"/>
      <c r="H338" s="131"/>
      <c r="I338" s="63"/>
      <c r="J338" s="63"/>
      <c r="K338" s="59"/>
      <c r="L338" s="125"/>
      <c r="M338" s="125"/>
      <c r="N338" s="59"/>
    </row>
    <row r="339" spans="1:14" x14ac:dyDescent="0.25">
      <c r="A339" s="63"/>
      <c r="B339" s="59"/>
      <c r="C339" s="59"/>
      <c r="D339" s="59"/>
      <c r="E339" s="79"/>
      <c r="F339" s="59"/>
      <c r="G339" s="59"/>
      <c r="H339" s="131"/>
      <c r="I339" s="63"/>
      <c r="J339" s="63"/>
      <c r="K339" s="59"/>
      <c r="L339" s="125"/>
      <c r="M339" s="125"/>
      <c r="N339" s="59"/>
    </row>
    <row r="340" spans="1:14" x14ac:dyDescent="0.25">
      <c r="A340" s="63"/>
      <c r="B340" s="59"/>
      <c r="C340" s="59"/>
      <c r="D340" s="59"/>
      <c r="E340" s="79"/>
      <c r="F340" s="59"/>
      <c r="G340" s="59"/>
      <c r="H340" s="131"/>
      <c r="I340" s="63"/>
      <c r="J340" s="63"/>
      <c r="K340" s="59"/>
      <c r="L340" s="125"/>
      <c r="M340" s="125"/>
      <c r="N340" s="59"/>
    </row>
    <row r="341" spans="1:14" x14ac:dyDescent="0.25">
      <c r="A341" s="63"/>
      <c r="B341" s="59"/>
      <c r="C341" s="59"/>
      <c r="D341" s="59"/>
      <c r="E341" s="79"/>
      <c r="F341" s="59"/>
      <c r="G341" s="59"/>
      <c r="H341" s="131"/>
      <c r="I341" s="63"/>
      <c r="J341" s="63"/>
      <c r="K341" s="59"/>
      <c r="L341" s="125"/>
      <c r="M341" s="125"/>
      <c r="N341" s="59"/>
    </row>
    <row r="342" spans="1:14" x14ac:dyDescent="0.25">
      <c r="A342" s="63"/>
      <c r="B342" s="59"/>
      <c r="C342" s="59"/>
      <c r="D342" s="59"/>
      <c r="E342" s="79"/>
      <c r="F342" s="59"/>
      <c r="G342" s="59"/>
      <c r="H342" s="131"/>
      <c r="I342" s="63"/>
      <c r="J342" s="63"/>
      <c r="K342" s="59"/>
      <c r="L342" s="125"/>
      <c r="M342" s="125"/>
      <c r="N342" s="59"/>
    </row>
    <row r="343" spans="1:14" x14ac:dyDescent="0.25">
      <c r="A343" s="63"/>
      <c r="B343" s="59"/>
      <c r="C343" s="59"/>
      <c r="D343" s="59"/>
      <c r="E343" s="79"/>
      <c r="F343" s="59"/>
      <c r="G343" s="59"/>
      <c r="H343" s="131"/>
      <c r="I343" s="63"/>
      <c r="J343" s="63"/>
      <c r="K343" s="59"/>
      <c r="L343" s="125"/>
      <c r="M343" s="125"/>
      <c r="N343" s="59"/>
    </row>
    <row r="344" spans="1:14" x14ac:dyDescent="0.25">
      <c r="A344" s="63"/>
      <c r="B344" s="59"/>
      <c r="C344" s="59"/>
      <c r="D344" s="59"/>
      <c r="E344" s="79"/>
      <c r="F344" s="59"/>
      <c r="G344" s="59"/>
      <c r="H344" s="131"/>
      <c r="I344" s="63"/>
      <c r="J344" s="63"/>
      <c r="K344" s="59"/>
      <c r="L344" s="125"/>
      <c r="M344" s="125"/>
      <c r="N344" s="59"/>
    </row>
    <row r="345" spans="1:14" x14ac:dyDescent="0.25">
      <c r="A345" s="63"/>
      <c r="B345" s="59"/>
      <c r="C345" s="59"/>
      <c r="D345" s="59"/>
      <c r="E345" s="79"/>
      <c r="F345" s="59"/>
      <c r="G345" s="59"/>
      <c r="H345" s="131"/>
      <c r="I345" s="63"/>
      <c r="J345" s="63"/>
      <c r="K345" s="59"/>
      <c r="L345" s="125"/>
      <c r="M345" s="125"/>
      <c r="N345" s="59"/>
    </row>
    <row r="346" spans="1:14" x14ac:dyDescent="0.25">
      <c r="A346" s="63"/>
      <c r="B346" s="59"/>
      <c r="C346" s="59"/>
      <c r="D346" s="59"/>
      <c r="E346" s="79"/>
      <c r="F346" s="59"/>
      <c r="G346" s="59"/>
      <c r="H346" s="131"/>
      <c r="I346" s="63"/>
      <c r="J346" s="63"/>
      <c r="K346" s="59"/>
      <c r="L346" s="125"/>
      <c r="M346" s="125"/>
      <c r="N346" s="59"/>
    </row>
    <row r="347" spans="1:14" x14ac:dyDescent="0.25">
      <c r="A347" s="63"/>
      <c r="B347" s="59"/>
      <c r="C347" s="59"/>
      <c r="D347" s="59"/>
      <c r="E347" s="79"/>
      <c r="F347" s="59"/>
      <c r="G347" s="59"/>
      <c r="H347" s="131"/>
      <c r="I347" s="63"/>
      <c r="J347" s="63"/>
      <c r="K347" s="59"/>
      <c r="L347" s="125"/>
      <c r="M347" s="125"/>
      <c r="N347" s="59"/>
    </row>
    <row r="348" spans="1:14" x14ac:dyDescent="0.25">
      <c r="A348" s="63"/>
      <c r="B348" s="59"/>
      <c r="C348" s="59"/>
      <c r="D348" s="59"/>
      <c r="E348" s="79"/>
      <c r="F348" s="59"/>
      <c r="G348" s="59"/>
      <c r="H348" s="131"/>
      <c r="I348" s="63"/>
      <c r="J348" s="63"/>
      <c r="K348" s="59"/>
      <c r="L348" s="125"/>
      <c r="M348" s="125"/>
      <c r="N348" s="59"/>
    </row>
    <row r="349" spans="1:14" x14ac:dyDescent="0.25">
      <c r="A349" s="63"/>
      <c r="B349" s="59"/>
      <c r="C349" s="59"/>
      <c r="D349" s="59"/>
      <c r="E349" s="79"/>
      <c r="F349" s="59"/>
      <c r="G349" s="59"/>
      <c r="H349" s="131"/>
      <c r="I349" s="63"/>
      <c r="J349" s="63"/>
      <c r="K349" s="59"/>
      <c r="L349" s="125"/>
      <c r="M349" s="125"/>
      <c r="N349" s="59"/>
    </row>
    <row r="350" spans="1:14" x14ac:dyDescent="0.25">
      <c r="A350" s="63"/>
      <c r="B350" s="59"/>
      <c r="C350" s="59"/>
      <c r="D350" s="59"/>
      <c r="E350" s="79"/>
      <c r="F350" s="59"/>
      <c r="G350" s="59"/>
      <c r="H350" s="131"/>
      <c r="I350" s="63"/>
      <c r="J350" s="63"/>
      <c r="K350" s="59"/>
      <c r="L350" s="125"/>
      <c r="M350" s="125"/>
      <c r="N350" s="59"/>
    </row>
    <row r="351" spans="1:14" x14ac:dyDescent="0.25">
      <c r="A351" s="63"/>
      <c r="B351" s="59"/>
      <c r="C351" s="59"/>
      <c r="D351" s="59"/>
      <c r="E351" s="79"/>
      <c r="F351" s="59"/>
      <c r="G351" s="59"/>
      <c r="H351" s="131"/>
      <c r="I351" s="63"/>
      <c r="J351" s="63"/>
      <c r="K351" s="59"/>
      <c r="L351" s="125"/>
      <c r="M351" s="125"/>
      <c r="N351" s="59"/>
    </row>
    <row r="352" spans="1:14" x14ac:dyDescent="0.25">
      <c r="A352" s="63"/>
      <c r="B352" s="59"/>
      <c r="C352" s="59"/>
      <c r="D352" s="59"/>
      <c r="E352" s="79"/>
      <c r="F352" s="59"/>
      <c r="G352" s="59"/>
      <c r="H352" s="131"/>
      <c r="I352" s="63"/>
      <c r="J352" s="63"/>
      <c r="K352" s="59"/>
      <c r="L352" s="125"/>
      <c r="M352" s="125"/>
      <c r="N352" s="59"/>
    </row>
    <row r="353" spans="1:14" x14ac:dyDescent="0.25">
      <c r="A353" s="63"/>
      <c r="B353" s="59"/>
      <c r="C353" s="59"/>
      <c r="D353" s="59"/>
      <c r="E353" s="79"/>
      <c r="F353" s="59"/>
      <c r="G353" s="59"/>
      <c r="H353" s="131"/>
      <c r="I353" s="63"/>
      <c r="J353" s="63"/>
      <c r="K353" s="59"/>
      <c r="L353" s="125"/>
      <c r="M353" s="125"/>
      <c r="N353" s="59"/>
    </row>
    <row r="354" spans="1:14" x14ac:dyDescent="0.25">
      <c r="A354" s="63"/>
      <c r="B354" s="59"/>
      <c r="C354" s="59"/>
      <c r="D354" s="59"/>
      <c r="E354" s="79"/>
      <c r="F354" s="59"/>
      <c r="G354" s="59"/>
      <c r="H354" s="131"/>
      <c r="I354" s="63"/>
      <c r="J354" s="63"/>
      <c r="K354" s="59"/>
      <c r="L354" s="125"/>
      <c r="M354" s="125"/>
      <c r="N354" s="59"/>
    </row>
    <row r="355" spans="1:14" x14ac:dyDescent="0.25">
      <c r="A355" s="63"/>
      <c r="B355" s="59"/>
      <c r="C355" s="59"/>
      <c r="D355" s="59"/>
      <c r="E355" s="79"/>
      <c r="F355" s="59"/>
      <c r="G355" s="59"/>
      <c r="H355" s="131"/>
      <c r="I355" s="63"/>
      <c r="J355" s="63"/>
      <c r="K355" s="59"/>
      <c r="L355" s="125"/>
      <c r="M355" s="125"/>
      <c r="N355" s="59"/>
    </row>
    <row r="356" spans="1:14" x14ac:dyDescent="0.25">
      <c r="A356" s="63"/>
      <c r="B356" s="59"/>
      <c r="C356" s="59"/>
      <c r="D356" s="59"/>
      <c r="E356" s="79"/>
      <c r="F356" s="59"/>
      <c r="G356" s="59"/>
      <c r="H356" s="131"/>
      <c r="I356" s="63"/>
      <c r="J356" s="63"/>
      <c r="K356" s="59"/>
      <c r="L356" s="125"/>
      <c r="M356" s="125"/>
      <c r="N356" s="59"/>
    </row>
    <row r="357" spans="1:14" x14ac:dyDescent="0.25">
      <c r="A357" s="63"/>
      <c r="B357" s="59"/>
      <c r="C357" s="59"/>
      <c r="D357" s="59"/>
      <c r="E357" s="79"/>
      <c r="F357" s="59"/>
      <c r="G357" s="59"/>
      <c r="H357" s="131"/>
      <c r="I357" s="63"/>
      <c r="J357" s="63"/>
      <c r="K357" s="59"/>
      <c r="L357" s="125"/>
      <c r="M357" s="125"/>
      <c r="N357" s="59"/>
    </row>
    <row r="358" spans="1:14" x14ac:dyDescent="0.25">
      <c r="A358" s="63"/>
      <c r="B358" s="59"/>
      <c r="C358" s="59"/>
      <c r="D358" s="59"/>
      <c r="E358" s="79"/>
      <c r="F358" s="59"/>
      <c r="G358" s="59"/>
      <c r="H358" s="131"/>
      <c r="I358" s="63"/>
      <c r="J358" s="63"/>
      <c r="K358" s="59"/>
      <c r="L358" s="125"/>
      <c r="M358" s="125"/>
      <c r="N358" s="59"/>
    </row>
    <row r="359" spans="1:14" x14ac:dyDescent="0.25">
      <c r="A359" s="63"/>
      <c r="B359" s="59"/>
      <c r="C359" s="59"/>
      <c r="D359" s="59"/>
      <c r="E359" s="79"/>
      <c r="F359" s="59"/>
      <c r="G359" s="59"/>
      <c r="H359" s="131"/>
      <c r="I359" s="63"/>
      <c r="J359" s="63"/>
      <c r="K359" s="59"/>
      <c r="L359" s="125"/>
      <c r="M359" s="125"/>
      <c r="N359" s="59"/>
    </row>
    <row r="360" spans="1:14" x14ac:dyDescent="0.25">
      <c r="A360" s="63"/>
      <c r="B360" s="59"/>
      <c r="C360" s="59"/>
      <c r="D360" s="59"/>
      <c r="E360" s="79"/>
      <c r="F360" s="59"/>
      <c r="G360" s="59"/>
      <c r="H360" s="131"/>
      <c r="I360" s="63"/>
      <c r="J360" s="63"/>
      <c r="K360" s="59"/>
      <c r="L360" s="125"/>
      <c r="M360" s="125"/>
      <c r="N360" s="59"/>
    </row>
    <row r="361" spans="1:14" x14ac:dyDescent="0.25">
      <c r="A361" s="63"/>
      <c r="B361" s="59"/>
      <c r="C361" s="59"/>
      <c r="D361" s="59"/>
      <c r="E361" s="79"/>
      <c r="F361" s="59"/>
      <c r="G361" s="59"/>
      <c r="H361" s="131"/>
      <c r="I361" s="63"/>
      <c r="J361" s="63"/>
      <c r="K361" s="59"/>
      <c r="L361" s="125"/>
      <c r="M361" s="125"/>
      <c r="N361" s="59"/>
    </row>
    <row r="362" spans="1:14" x14ac:dyDescent="0.25">
      <c r="A362" s="63"/>
      <c r="B362" s="59"/>
      <c r="C362" s="59"/>
      <c r="D362" s="59"/>
      <c r="E362" s="79"/>
      <c r="F362" s="59"/>
      <c r="G362" s="59"/>
      <c r="H362" s="131"/>
      <c r="I362" s="63"/>
      <c r="J362" s="63"/>
      <c r="K362" s="59"/>
      <c r="L362" s="125"/>
      <c r="M362" s="125"/>
      <c r="N362" s="59"/>
    </row>
    <row r="363" spans="1:14" x14ac:dyDescent="0.25">
      <c r="A363" s="63"/>
      <c r="B363" s="59"/>
      <c r="C363" s="59"/>
      <c r="D363" s="59"/>
      <c r="E363" s="79"/>
      <c r="F363" s="59"/>
      <c r="G363" s="59"/>
      <c r="H363" s="131"/>
      <c r="I363" s="63"/>
      <c r="J363" s="63"/>
      <c r="K363" s="59"/>
      <c r="L363" s="125"/>
      <c r="M363" s="125"/>
      <c r="N363" s="59"/>
    </row>
    <row r="364" spans="1:14" x14ac:dyDescent="0.25">
      <c r="A364" s="63"/>
      <c r="B364" s="59"/>
      <c r="C364" s="59"/>
      <c r="D364" s="59"/>
      <c r="E364" s="79"/>
      <c r="F364" s="59"/>
      <c r="G364" s="59"/>
      <c r="H364" s="131"/>
      <c r="I364" s="63"/>
      <c r="J364" s="63"/>
      <c r="K364" s="59"/>
      <c r="L364" s="125"/>
      <c r="M364" s="125"/>
      <c r="N364" s="59"/>
    </row>
    <row r="365" spans="1:14" x14ac:dyDescent="0.25">
      <c r="A365" s="63"/>
      <c r="B365" s="59"/>
      <c r="C365" s="59"/>
      <c r="D365" s="59"/>
      <c r="E365" s="79"/>
      <c r="F365" s="59"/>
      <c r="G365" s="59"/>
      <c r="H365" s="131"/>
      <c r="I365" s="63"/>
      <c r="J365" s="63"/>
      <c r="K365" s="59"/>
      <c r="L365" s="125"/>
      <c r="M365" s="125"/>
      <c r="N365" s="59"/>
    </row>
    <row r="366" spans="1:14" x14ac:dyDescent="0.25">
      <c r="A366" s="63"/>
      <c r="B366" s="59"/>
      <c r="C366" s="59"/>
      <c r="D366" s="59"/>
      <c r="E366" s="79"/>
      <c r="F366" s="59"/>
      <c r="G366" s="59"/>
      <c r="H366" s="131"/>
      <c r="I366" s="63"/>
      <c r="J366" s="63"/>
      <c r="K366" s="59"/>
      <c r="L366" s="125"/>
      <c r="M366" s="125"/>
      <c r="N366" s="59"/>
    </row>
    <row r="367" spans="1:14" x14ac:dyDescent="0.25">
      <c r="A367" s="63"/>
      <c r="B367" s="59"/>
      <c r="C367" s="59"/>
      <c r="D367" s="59"/>
      <c r="E367" s="79"/>
      <c r="F367" s="59"/>
      <c r="G367" s="59"/>
      <c r="H367" s="131"/>
      <c r="I367" s="63"/>
      <c r="J367" s="63"/>
      <c r="K367" s="59"/>
      <c r="L367" s="125"/>
      <c r="M367" s="125"/>
      <c r="N367" s="59"/>
    </row>
    <row r="368" spans="1:14" x14ac:dyDescent="0.25">
      <c r="A368" s="63"/>
      <c r="B368" s="59"/>
      <c r="C368" s="59"/>
      <c r="D368" s="59"/>
      <c r="E368" s="79"/>
      <c r="F368" s="59"/>
      <c r="G368" s="59"/>
      <c r="H368" s="131"/>
      <c r="I368" s="63"/>
      <c r="J368" s="63"/>
      <c r="K368" s="59"/>
      <c r="L368" s="125"/>
      <c r="M368" s="125"/>
      <c r="N368" s="59"/>
    </row>
    <row r="369" spans="1:14" x14ac:dyDescent="0.25">
      <c r="A369" s="63"/>
      <c r="B369" s="59"/>
      <c r="C369" s="59"/>
      <c r="D369" s="59"/>
      <c r="E369" s="79"/>
      <c r="F369" s="59"/>
      <c r="G369" s="59"/>
      <c r="H369" s="131"/>
      <c r="I369" s="63"/>
      <c r="J369" s="63"/>
      <c r="K369" s="59"/>
      <c r="L369" s="125"/>
      <c r="M369" s="125"/>
      <c r="N369" s="59"/>
    </row>
    <row r="370" spans="1:14" x14ac:dyDescent="0.25">
      <c r="A370" s="63"/>
      <c r="B370" s="59"/>
      <c r="C370" s="59"/>
      <c r="D370" s="59"/>
      <c r="E370" s="79"/>
      <c r="F370" s="59"/>
      <c r="G370" s="59"/>
      <c r="H370" s="131"/>
      <c r="I370" s="63"/>
      <c r="J370" s="63"/>
      <c r="K370" s="59"/>
      <c r="L370" s="125"/>
      <c r="M370" s="125"/>
      <c r="N370" s="59"/>
    </row>
    <row r="371" spans="1:14" x14ac:dyDescent="0.25">
      <c r="A371" s="63"/>
      <c r="B371" s="59"/>
      <c r="C371" s="59"/>
      <c r="D371" s="59"/>
      <c r="E371" s="79"/>
      <c r="F371" s="59"/>
      <c r="G371" s="59"/>
      <c r="H371" s="131"/>
      <c r="I371" s="63"/>
      <c r="J371" s="63"/>
      <c r="K371" s="59"/>
      <c r="L371" s="125"/>
      <c r="M371" s="125"/>
      <c r="N371" s="59"/>
    </row>
    <row r="372" spans="1:14" x14ac:dyDescent="0.25">
      <c r="A372" s="63"/>
      <c r="B372" s="59"/>
      <c r="C372" s="59"/>
      <c r="D372" s="59"/>
      <c r="E372" s="79"/>
      <c r="F372" s="59"/>
      <c r="G372" s="59"/>
      <c r="H372" s="131"/>
      <c r="I372" s="63"/>
      <c r="J372" s="63"/>
      <c r="K372" s="59"/>
      <c r="L372" s="125"/>
      <c r="M372" s="125"/>
      <c r="N372" s="59"/>
    </row>
    <row r="373" spans="1:14" x14ac:dyDescent="0.25">
      <c r="A373" s="63"/>
      <c r="B373" s="59"/>
      <c r="C373" s="59"/>
      <c r="D373" s="59"/>
      <c r="E373" s="79"/>
      <c r="F373" s="59"/>
      <c r="G373" s="59"/>
      <c r="H373" s="131"/>
      <c r="I373" s="63"/>
      <c r="J373" s="63"/>
      <c r="K373" s="59"/>
      <c r="L373" s="125"/>
      <c r="M373" s="125"/>
      <c r="N373" s="59"/>
    </row>
    <row r="374" spans="1:14" x14ac:dyDescent="0.25">
      <c r="A374" s="63"/>
      <c r="B374" s="59"/>
      <c r="C374" s="59"/>
      <c r="D374" s="59"/>
      <c r="E374" s="79"/>
      <c r="F374" s="59"/>
      <c r="G374" s="59"/>
      <c r="H374" s="131"/>
      <c r="I374" s="63"/>
      <c r="J374" s="63"/>
      <c r="K374" s="59"/>
      <c r="L374" s="125"/>
      <c r="M374" s="125"/>
      <c r="N374" s="59"/>
    </row>
    <row r="375" spans="1:14" x14ac:dyDescent="0.25">
      <c r="A375" s="63"/>
      <c r="B375" s="59"/>
      <c r="C375" s="59"/>
      <c r="D375" s="59"/>
      <c r="E375" s="79"/>
      <c r="F375" s="59"/>
      <c r="G375" s="59"/>
      <c r="H375" s="131"/>
      <c r="I375" s="63"/>
      <c r="J375" s="63"/>
      <c r="K375" s="59"/>
      <c r="L375" s="125"/>
      <c r="M375" s="125"/>
      <c r="N375" s="59"/>
    </row>
    <row r="376" spans="1:14" x14ac:dyDescent="0.25">
      <c r="A376" s="63"/>
      <c r="B376" s="59"/>
      <c r="C376" s="59"/>
      <c r="D376" s="59"/>
      <c r="E376" s="79"/>
      <c r="F376" s="59"/>
      <c r="G376" s="59"/>
      <c r="H376" s="131"/>
      <c r="I376" s="63"/>
      <c r="J376" s="63"/>
      <c r="K376" s="59"/>
      <c r="L376" s="125"/>
      <c r="M376" s="125"/>
      <c r="N376" s="59"/>
    </row>
    <row r="377" spans="1:14" x14ac:dyDescent="0.25">
      <c r="A377" s="63"/>
      <c r="B377" s="59"/>
      <c r="C377" s="59"/>
      <c r="D377" s="59"/>
      <c r="E377" s="79"/>
      <c r="F377" s="59"/>
      <c r="G377" s="59"/>
      <c r="H377" s="131"/>
      <c r="I377" s="63"/>
      <c r="J377" s="63"/>
      <c r="K377" s="59"/>
      <c r="L377" s="125"/>
      <c r="M377" s="125"/>
      <c r="N377" s="59"/>
    </row>
    <row r="378" spans="1:14" x14ac:dyDescent="0.25">
      <c r="A378" s="63"/>
      <c r="B378" s="59"/>
      <c r="C378" s="59"/>
      <c r="D378" s="59"/>
      <c r="E378" s="79"/>
      <c r="F378" s="59"/>
      <c r="G378" s="59"/>
      <c r="H378" s="131"/>
      <c r="I378" s="63"/>
      <c r="J378" s="63"/>
      <c r="K378" s="59"/>
      <c r="L378" s="125"/>
      <c r="M378" s="125"/>
      <c r="N378" s="59"/>
    </row>
    <row r="379" spans="1:14" x14ac:dyDescent="0.25">
      <c r="A379" s="63"/>
      <c r="B379" s="59"/>
      <c r="C379" s="59"/>
      <c r="D379" s="59"/>
      <c r="E379" s="79"/>
      <c r="F379" s="59"/>
      <c r="G379" s="59"/>
      <c r="H379" s="131"/>
      <c r="I379" s="63"/>
      <c r="J379" s="63"/>
      <c r="K379" s="59"/>
      <c r="L379" s="125"/>
      <c r="M379" s="125"/>
      <c r="N379" s="59"/>
    </row>
    <row r="380" spans="1:14" x14ac:dyDescent="0.25">
      <c r="A380" s="63"/>
      <c r="B380" s="59"/>
      <c r="C380" s="59"/>
      <c r="D380" s="59"/>
      <c r="E380" s="79"/>
      <c r="F380" s="59"/>
      <c r="G380" s="59"/>
      <c r="H380" s="131"/>
      <c r="I380" s="63"/>
      <c r="J380" s="63"/>
      <c r="K380" s="59"/>
      <c r="L380" s="125"/>
      <c r="M380" s="125"/>
      <c r="N380" s="59"/>
    </row>
    <row r="381" spans="1:14" x14ac:dyDescent="0.25">
      <c r="A381" s="63"/>
      <c r="B381" s="59"/>
      <c r="C381" s="59"/>
      <c r="D381" s="59"/>
      <c r="E381" s="79"/>
      <c r="F381" s="59"/>
      <c r="G381" s="59"/>
      <c r="H381" s="131"/>
      <c r="I381" s="63"/>
      <c r="J381" s="63"/>
      <c r="K381" s="59"/>
      <c r="L381" s="125"/>
      <c r="M381" s="125"/>
      <c r="N381" s="59"/>
    </row>
    <row r="382" spans="1:14" x14ac:dyDescent="0.25">
      <c r="A382" s="63"/>
      <c r="B382" s="59"/>
      <c r="C382" s="59"/>
      <c r="D382" s="59"/>
      <c r="E382" s="79"/>
      <c r="F382" s="59"/>
      <c r="G382" s="59"/>
      <c r="H382" s="131"/>
      <c r="I382" s="63"/>
      <c r="J382" s="63"/>
      <c r="K382" s="59"/>
      <c r="L382" s="125"/>
      <c r="M382" s="125"/>
      <c r="N382" s="59"/>
    </row>
    <row r="383" spans="1:14" x14ac:dyDescent="0.25">
      <c r="A383" s="63"/>
      <c r="B383" s="59"/>
      <c r="C383" s="59"/>
      <c r="D383" s="59"/>
      <c r="E383" s="79"/>
      <c r="F383" s="59"/>
      <c r="G383" s="59"/>
      <c r="H383" s="131"/>
      <c r="I383" s="63"/>
      <c r="J383" s="63"/>
      <c r="K383" s="59"/>
      <c r="L383" s="125"/>
      <c r="M383" s="125"/>
      <c r="N383" s="59"/>
    </row>
    <row r="384" spans="1:14" x14ac:dyDescent="0.25">
      <c r="A384" s="63"/>
      <c r="B384" s="59"/>
      <c r="C384" s="59"/>
      <c r="D384" s="59"/>
      <c r="E384" s="79"/>
      <c r="F384" s="59"/>
      <c r="G384" s="59"/>
      <c r="H384" s="131"/>
      <c r="I384" s="63"/>
      <c r="J384" s="63"/>
      <c r="K384" s="59"/>
      <c r="L384" s="125"/>
      <c r="M384" s="125"/>
      <c r="N384" s="59"/>
    </row>
    <row r="385" spans="1:14" x14ac:dyDescent="0.25">
      <c r="A385" s="63"/>
      <c r="B385" s="59"/>
      <c r="C385" s="59"/>
      <c r="D385" s="59"/>
      <c r="E385" s="79"/>
      <c r="F385" s="59"/>
      <c r="G385" s="59"/>
      <c r="H385" s="131"/>
      <c r="I385" s="63"/>
      <c r="J385" s="63"/>
      <c r="K385" s="59"/>
      <c r="L385" s="125"/>
      <c r="M385" s="125"/>
      <c r="N385" s="59"/>
    </row>
    <row r="386" spans="1:14" x14ac:dyDescent="0.25">
      <c r="A386" s="63"/>
      <c r="B386" s="59"/>
      <c r="C386" s="59"/>
      <c r="D386" s="59"/>
      <c r="E386" s="79"/>
      <c r="F386" s="59"/>
      <c r="G386" s="59"/>
      <c r="H386" s="131"/>
      <c r="I386" s="63"/>
      <c r="J386" s="63"/>
      <c r="K386" s="59"/>
      <c r="L386" s="125"/>
      <c r="M386" s="125"/>
      <c r="N386" s="59"/>
    </row>
    <row r="387" spans="1:14" x14ac:dyDescent="0.25">
      <c r="A387" s="63"/>
      <c r="B387" s="59"/>
      <c r="C387" s="59"/>
      <c r="D387" s="59"/>
      <c r="E387" s="79"/>
      <c r="F387" s="59"/>
      <c r="G387" s="59"/>
      <c r="H387" s="131"/>
      <c r="I387" s="63"/>
      <c r="J387" s="63"/>
      <c r="K387" s="59"/>
      <c r="L387" s="125"/>
      <c r="M387" s="125"/>
      <c r="N387" s="59"/>
    </row>
    <row r="388" spans="1:14" x14ac:dyDescent="0.25">
      <c r="A388" s="63"/>
      <c r="B388" s="59"/>
      <c r="C388" s="59"/>
      <c r="D388" s="59"/>
      <c r="E388" s="79"/>
      <c r="F388" s="59"/>
      <c r="G388" s="59"/>
      <c r="H388" s="131"/>
      <c r="I388" s="63"/>
      <c r="J388" s="63"/>
      <c r="K388" s="59"/>
      <c r="L388" s="125"/>
      <c r="M388" s="125"/>
      <c r="N388" s="59"/>
    </row>
    <row r="389" spans="1:14" x14ac:dyDescent="0.25">
      <c r="A389" s="63"/>
      <c r="B389" s="59"/>
      <c r="C389" s="59"/>
      <c r="D389" s="59"/>
      <c r="E389" s="79"/>
      <c r="F389" s="59"/>
      <c r="G389" s="59"/>
      <c r="H389" s="131"/>
      <c r="I389" s="63"/>
      <c r="J389" s="63"/>
      <c r="K389" s="59"/>
      <c r="L389" s="125"/>
      <c r="M389" s="125"/>
      <c r="N389" s="59"/>
    </row>
    <row r="390" spans="1:14" x14ac:dyDescent="0.25">
      <c r="A390" s="63"/>
      <c r="B390" s="59"/>
      <c r="C390" s="59"/>
      <c r="D390" s="59"/>
      <c r="E390" s="79"/>
      <c r="F390" s="59"/>
      <c r="G390" s="59"/>
      <c r="H390" s="131"/>
      <c r="I390" s="63"/>
      <c r="J390" s="63"/>
      <c r="K390" s="59"/>
      <c r="L390" s="125"/>
      <c r="M390" s="125"/>
      <c r="N390" s="59"/>
    </row>
    <row r="391" spans="1:14" x14ac:dyDescent="0.25">
      <c r="A391" s="63"/>
      <c r="B391" s="59"/>
      <c r="C391" s="59"/>
      <c r="D391" s="59"/>
      <c r="E391" s="79"/>
      <c r="F391" s="59"/>
      <c r="G391" s="59"/>
      <c r="H391" s="131"/>
      <c r="I391" s="63"/>
      <c r="J391" s="63"/>
      <c r="K391" s="59"/>
      <c r="L391" s="125"/>
      <c r="M391" s="125"/>
      <c r="N391" s="59"/>
    </row>
    <row r="392" spans="1:14" x14ac:dyDescent="0.25">
      <c r="A392" s="63"/>
      <c r="B392" s="59"/>
      <c r="C392" s="59"/>
      <c r="D392" s="59"/>
      <c r="E392" s="79"/>
      <c r="F392" s="59"/>
      <c r="G392" s="59"/>
      <c r="H392" s="131"/>
      <c r="I392" s="63"/>
      <c r="J392" s="63"/>
      <c r="K392" s="59"/>
      <c r="L392" s="125"/>
      <c r="M392" s="125"/>
      <c r="N392" s="59"/>
    </row>
    <row r="393" spans="1:14" x14ac:dyDescent="0.25">
      <c r="A393" s="63"/>
      <c r="B393" s="59"/>
      <c r="C393" s="59"/>
      <c r="D393" s="59"/>
      <c r="E393" s="79"/>
      <c r="F393" s="59"/>
      <c r="G393" s="59"/>
      <c r="H393" s="131"/>
      <c r="I393" s="63"/>
      <c r="J393" s="63"/>
      <c r="K393" s="59"/>
      <c r="L393" s="125"/>
      <c r="M393" s="125"/>
      <c r="N393" s="59"/>
    </row>
    <row r="394" spans="1:14" x14ac:dyDescent="0.25">
      <c r="A394" s="63"/>
      <c r="B394" s="59"/>
      <c r="C394" s="59"/>
      <c r="D394" s="59"/>
      <c r="E394" s="79"/>
      <c r="F394" s="59"/>
      <c r="G394" s="59"/>
      <c r="H394" s="131"/>
      <c r="I394" s="63"/>
      <c r="J394" s="63"/>
      <c r="K394" s="59"/>
      <c r="L394" s="125"/>
      <c r="M394" s="125"/>
      <c r="N394" s="59"/>
    </row>
    <row r="395" spans="1:14" x14ac:dyDescent="0.25">
      <c r="A395" s="63"/>
      <c r="B395" s="59"/>
      <c r="C395" s="59"/>
      <c r="D395" s="59"/>
      <c r="E395" s="79"/>
      <c r="F395" s="59"/>
      <c r="G395" s="59"/>
      <c r="H395" s="131"/>
      <c r="I395" s="63"/>
      <c r="J395" s="63"/>
      <c r="K395" s="59"/>
      <c r="L395" s="125"/>
      <c r="M395" s="125"/>
      <c r="N395" s="59"/>
    </row>
    <row r="396" spans="1:14" x14ac:dyDescent="0.25">
      <c r="A396" s="63"/>
      <c r="B396" s="59"/>
      <c r="C396" s="59"/>
      <c r="D396" s="59"/>
      <c r="E396" s="79"/>
      <c r="F396" s="59"/>
      <c r="G396" s="59"/>
      <c r="H396" s="131"/>
      <c r="I396" s="63"/>
      <c r="J396" s="63"/>
      <c r="K396" s="59"/>
      <c r="L396" s="125"/>
      <c r="M396" s="125"/>
      <c r="N396" s="59"/>
    </row>
    <row r="397" spans="1:14" x14ac:dyDescent="0.25">
      <c r="A397" s="63"/>
      <c r="B397" s="59"/>
      <c r="C397" s="59"/>
      <c r="D397" s="59"/>
      <c r="E397" s="79"/>
      <c r="F397" s="59"/>
      <c r="G397" s="59"/>
      <c r="H397" s="131"/>
      <c r="I397" s="63"/>
      <c r="J397" s="63"/>
      <c r="K397" s="59"/>
      <c r="L397" s="125"/>
      <c r="M397" s="125"/>
      <c r="N397" s="59"/>
    </row>
    <row r="398" spans="1:14" x14ac:dyDescent="0.25">
      <c r="A398" s="63"/>
      <c r="B398" s="59"/>
      <c r="C398" s="59"/>
      <c r="D398" s="59"/>
      <c r="E398" s="79"/>
      <c r="F398" s="59"/>
      <c r="G398" s="59"/>
      <c r="H398" s="131"/>
      <c r="I398" s="63"/>
      <c r="J398" s="63"/>
      <c r="K398" s="59"/>
      <c r="L398" s="125"/>
      <c r="M398" s="125"/>
      <c r="N398" s="59"/>
    </row>
    <row r="399" spans="1:14" x14ac:dyDescent="0.25">
      <c r="A399" s="63"/>
      <c r="B399" s="59"/>
      <c r="C399" s="59"/>
      <c r="D399" s="59"/>
      <c r="E399" s="79"/>
      <c r="F399" s="59"/>
      <c r="G399" s="59"/>
      <c r="H399" s="131"/>
      <c r="I399" s="63"/>
      <c r="J399" s="63"/>
      <c r="K399" s="59"/>
      <c r="L399" s="125"/>
      <c r="M399" s="125"/>
      <c r="N399" s="59"/>
    </row>
    <row r="400" spans="1:14" x14ac:dyDescent="0.25">
      <c r="A400" s="63"/>
      <c r="B400" s="59"/>
      <c r="C400" s="59"/>
      <c r="D400" s="59"/>
      <c r="E400" s="79"/>
      <c r="F400" s="59"/>
      <c r="G400" s="59"/>
      <c r="H400" s="131"/>
      <c r="I400" s="63"/>
      <c r="J400" s="63"/>
      <c r="K400" s="59"/>
      <c r="L400" s="125"/>
      <c r="M400" s="125"/>
      <c r="N400" s="59"/>
    </row>
    <row r="401" spans="1:14" x14ac:dyDescent="0.25">
      <c r="A401" s="63"/>
      <c r="B401" s="59"/>
      <c r="C401" s="59"/>
      <c r="D401" s="59"/>
      <c r="E401" s="79"/>
      <c r="F401" s="59"/>
      <c r="G401" s="59"/>
      <c r="H401" s="131"/>
      <c r="I401" s="63"/>
      <c r="J401" s="63"/>
      <c r="K401" s="59"/>
      <c r="L401" s="125"/>
      <c r="M401" s="125"/>
      <c r="N401" s="59"/>
    </row>
    <row r="402" spans="1:14" x14ac:dyDescent="0.25">
      <c r="A402" s="63"/>
      <c r="B402" s="59"/>
      <c r="C402" s="59"/>
      <c r="D402" s="59"/>
      <c r="E402" s="79"/>
      <c r="F402" s="59"/>
      <c r="G402" s="59"/>
      <c r="H402" s="131"/>
      <c r="I402" s="63"/>
      <c r="J402" s="63"/>
      <c r="K402" s="59"/>
      <c r="L402" s="125"/>
      <c r="M402" s="125"/>
      <c r="N402" s="59"/>
    </row>
    <row r="403" spans="1:14" x14ac:dyDescent="0.25">
      <c r="A403" s="63"/>
      <c r="B403" s="59"/>
      <c r="C403" s="59"/>
      <c r="D403" s="59"/>
      <c r="E403" s="79"/>
      <c r="F403" s="59"/>
      <c r="G403" s="59"/>
      <c r="H403" s="131"/>
      <c r="I403" s="63"/>
      <c r="J403" s="63"/>
      <c r="K403" s="59"/>
      <c r="L403" s="125"/>
      <c r="M403" s="125"/>
      <c r="N403" s="59"/>
    </row>
    <row r="404" spans="1:14" x14ac:dyDescent="0.25">
      <c r="A404" s="63"/>
      <c r="B404" s="59"/>
      <c r="C404" s="59"/>
      <c r="D404" s="59"/>
      <c r="E404" s="79"/>
      <c r="F404" s="59"/>
      <c r="G404" s="59"/>
      <c r="H404" s="131"/>
      <c r="I404" s="63"/>
      <c r="J404" s="63"/>
      <c r="K404" s="59"/>
      <c r="L404" s="125"/>
      <c r="M404" s="125"/>
      <c r="N404" s="59"/>
    </row>
    <row r="405" spans="1:14" x14ac:dyDescent="0.25">
      <c r="A405" s="63"/>
      <c r="B405" s="59"/>
      <c r="C405" s="59"/>
      <c r="D405" s="59"/>
      <c r="E405" s="79"/>
      <c r="F405" s="59"/>
      <c r="G405" s="59"/>
      <c r="H405" s="131"/>
      <c r="I405" s="63"/>
      <c r="J405" s="63"/>
      <c r="K405" s="59"/>
      <c r="L405" s="125"/>
      <c r="M405" s="125"/>
      <c r="N405" s="59"/>
    </row>
    <row r="406" spans="1:14" x14ac:dyDescent="0.25">
      <c r="A406" s="63"/>
      <c r="B406" s="59"/>
      <c r="C406" s="59"/>
      <c r="D406" s="59"/>
      <c r="E406" s="79"/>
      <c r="F406" s="59"/>
      <c r="G406" s="59"/>
      <c r="H406" s="131"/>
      <c r="I406" s="63"/>
      <c r="J406" s="63"/>
      <c r="K406" s="59"/>
      <c r="L406" s="125"/>
      <c r="M406" s="125"/>
      <c r="N406" s="59"/>
    </row>
    <row r="407" spans="1:14" x14ac:dyDescent="0.25">
      <c r="A407" s="63"/>
      <c r="B407" s="59"/>
      <c r="C407" s="59"/>
      <c r="D407" s="59"/>
      <c r="E407" s="79"/>
      <c r="F407" s="59"/>
      <c r="G407" s="59"/>
      <c r="H407" s="131"/>
      <c r="I407" s="63"/>
      <c r="J407" s="63"/>
      <c r="K407" s="59"/>
      <c r="L407" s="125"/>
      <c r="M407" s="125"/>
      <c r="N407" s="59"/>
    </row>
    <row r="408" spans="1:14" x14ac:dyDescent="0.25">
      <c r="A408" s="63"/>
      <c r="B408" s="59"/>
      <c r="C408" s="59"/>
      <c r="D408" s="59"/>
      <c r="E408" s="79"/>
      <c r="F408" s="59"/>
      <c r="G408" s="59"/>
      <c r="H408" s="131"/>
      <c r="I408" s="63"/>
      <c r="J408" s="63"/>
      <c r="K408" s="59"/>
      <c r="L408" s="125"/>
      <c r="M408" s="125"/>
      <c r="N408" s="59"/>
    </row>
    <row r="409" spans="1:14" x14ac:dyDescent="0.25">
      <c r="A409" s="63"/>
      <c r="B409" s="59"/>
      <c r="C409" s="59"/>
      <c r="D409" s="59"/>
      <c r="E409" s="79"/>
      <c r="F409" s="59"/>
      <c r="G409" s="59"/>
      <c r="H409" s="131"/>
      <c r="I409" s="63"/>
      <c r="J409" s="63"/>
      <c r="K409" s="59"/>
      <c r="L409" s="125"/>
      <c r="M409" s="125"/>
      <c r="N409" s="59"/>
    </row>
    <row r="410" spans="1:14" x14ac:dyDescent="0.25">
      <c r="A410" s="63"/>
      <c r="B410" s="59"/>
      <c r="C410" s="59"/>
      <c r="D410" s="59"/>
      <c r="E410" s="79"/>
      <c r="F410" s="59"/>
      <c r="G410" s="59"/>
      <c r="H410" s="131"/>
      <c r="I410" s="63"/>
      <c r="J410" s="63"/>
      <c r="K410" s="59"/>
      <c r="L410" s="125"/>
      <c r="M410" s="125"/>
      <c r="N410" s="59"/>
    </row>
    <row r="411" spans="1:14" x14ac:dyDescent="0.25">
      <c r="A411" s="63"/>
      <c r="B411" s="59"/>
      <c r="C411" s="59"/>
      <c r="D411" s="59"/>
      <c r="E411" s="79"/>
      <c r="F411" s="59"/>
      <c r="G411" s="59"/>
      <c r="H411" s="131"/>
      <c r="I411" s="63"/>
      <c r="J411" s="63"/>
      <c r="K411" s="59"/>
      <c r="L411" s="125"/>
      <c r="M411" s="125"/>
      <c r="N411" s="59"/>
    </row>
    <row r="412" spans="1:14" x14ac:dyDescent="0.25">
      <c r="A412" s="63"/>
      <c r="B412" s="59"/>
      <c r="C412" s="59"/>
      <c r="D412" s="59"/>
      <c r="E412" s="79"/>
      <c r="F412" s="59"/>
      <c r="G412" s="59"/>
      <c r="H412" s="131"/>
      <c r="I412" s="63"/>
      <c r="J412" s="63"/>
      <c r="K412" s="59"/>
      <c r="L412" s="125"/>
      <c r="M412" s="125"/>
      <c r="N412" s="59"/>
    </row>
    <row r="413" spans="1:14" x14ac:dyDescent="0.25">
      <c r="A413" s="63"/>
      <c r="B413" s="59"/>
      <c r="C413" s="59"/>
      <c r="D413" s="59"/>
      <c r="E413" s="79"/>
      <c r="F413" s="59"/>
      <c r="G413" s="59"/>
      <c r="H413" s="131"/>
      <c r="I413" s="63"/>
      <c r="J413" s="63"/>
      <c r="K413" s="59"/>
      <c r="L413" s="125"/>
      <c r="M413" s="125"/>
      <c r="N413" s="59"/>
    </row>
    <row r="414" spans="1:14" x14ac:dyDescent="0.25">
      <c r="A414" s="63"/>
      <c r="B414" s="59"/>
      <c r="C414" s="59"/>
      <c r="D414" s="59"/>
      <c r="E414" s="79"/>
      <c r="F414" s="59"/>
      <c r="G414" s="59"/>
      <c r="H414" s="131"/>
      <c r="I414" s="63"/>
      <c r="J414" s="63"/>
      <c r="K414" s="59"/>
      <c r="L414" s="125"/>
      <c r="M414" s="125"/>
      <c r="N414" s="59"/>
    </row>
    <row r="415" spans="1:14" x14ac:dyDescent="0.25">
      <c r="A415" s="63"/>
      <c r="B415" s="59"/>
      <c r="C415" s="59"/>
      <c r="D415" s="59"/>
      <c r="E415" s="79"/>
      <c r="F415" s="59"/>
      <c r="G415" s="59"/>
      <c r="H415" s="131"/>
      <c r="I415" s="63"/>
      <c r="J415" s="63"/>
      <c r="K415" s="59"/>
      <c r="L415" s="125"/>
      <c r="M415" s="125"/>
      <c r="N415" s="59"/>
    </row>
    <row r="416" spans="1:14" x14ac:dyDescent="0.25">
      <c r="A416" s="63"/>
      <c r="B416" s="59"/>
      <c r="C416" s="59"/>
      <c r="D416" s="59"/>
      <c r="E416" s="79"/>
      <c r="F416" s="59"/>
      <c r="G416" s="59"/>
      <c r="H416" s="131"/>
      <c r="I416" s="63"/>
      <c r="J416" s="63"/>
      <c r="K416" s="59"/>
      <c r="L416" s="125"/>
      <c r="M416" s="125"/>
      <c r="N416" s="59"/>
    </row>
    <row r="417" spans="1:14" x14ac:dyDescent="0.25">
      <c r="A417" s="63"/>
      <c r="B417" s="59"/>
      <c r="C417" s="59"/>
      <c r="D417" s="59"/>
      <c r="E417" s="79"/>
      <c r="F417" s="59"/>
      <c r="G417" s="59"/>
      <c r="H417" s="131"/>
      <c r="I417" s="63"/>
      <c r="J417" s="63"/>
      <c r="K417" s="59"/>
      <c r="L417" s="125"/>
      <c r="M417" s="125"/>
      <c r="N417" s="59"/>
    </row>
    <row r="418" spans="1:14" x14ac:dyDescent="0.25">
      <c r="A418" s="63"/>
      <c r="B418" s="59"/>
      <c r="C418" s="59"/>
      <c r="D418" s="59"/>
      <c r="E418" s="79"/>
      <c r="F418" s="59"/>
      <c r="G418" s="59"/>
      <c r="H418" s="131"/>
      <c r="I418" s="63"/>
      <c r="J418" s="63"/>
      <c r="K418" s="59"/>
      <c r="L418" s="125"/>
      <c r="M418" s="125"/>
      <c r="N418" s="59"/>
    </row>
    <row r="419" spans="1:14" x14ac:dyDescent="0.25">
      <c r="A419" s="63"/>
      <c r="B419" s="59"/>
      <c r="C419" s="59"/>
      <c r="D419" s="59"/>
      <c r="E419" s="79"/>
      <c r="F419" s="59"/>
      <c r="G419" s="59"/>
      <c r="H419" s="131"/>
      <c r="I419" s="63"/>
      <c r="J419" s="63"/>
      <c r="K419" s="59"/>
      <c r="L419" s="125"/>
      <c r="M419" s="125"/>
      <c r="N419" s="59"/>
    </row>
    <row r="420" spans="1:14" x14ac:dyDescent="0.25">
      <c r="A420" s="63"/>
      <c r="B420" s="59"/>
      <c r="C420" s="59"/>
      <c r="D420" s="59"/>
      <c r="E420" s="79"/>
      <c r="F420" s="59"/>
      <c r="G420" s="59"/>
      <c r="H420" s="131"/>
      <c r="I420" s="63"/>
      <c r="J420" s="63"/>
      <c r="K420" s="59"/>
      <c r="L420" s="125"/>
      <c r="M420" s="125"/>
      <c r="N420" s="59"/>
    </row>
    <row r="421" spans="1:14" x14ac:dyDescent="0.25">
      <c r="A421" s="63"/>
      <c r="B421" s="59"/>
      <c r="C421" s="59"/>
      <c r="D421" s="59"/>
      <c r="E421" s="79"/>
      <c r="F421" s="59"/>
      <c r="G421" s="59"/>
      <c r="H421" s="131"/>
      <c r="I421" s="63"/>
      <c r="J421" s="63"/>
      <c r="K421" s="59"/>
      <c r="L421" s="125"/>
      <c r="M421" s="125"/>
      <c r="N421" s="59"/>
    </row>
    <row r="422" spans="1:14" x14ac:dyDescent="0.25">
      <c r="A422" s="63"/>
      <c r="B422" s="59"/>
      <c r="C422" s="59"/>
      <c r="D422" s="59"/>
      <c r="E422" s="79"/>
      <c r="F422" s="59"/>
      <c r="G422" s="59"/>
      <c r="H422" s="131"/>
      <c r="I422" s="63"/>
      <c r="J422" s="63"/>
      <c r="K422" s="59"/>
      <c r="L422" s="125"/>
      <c r="M422" s="125"/>
      <c r="N422" s="59"/>
    </row>
    <row r="423" spans="1:14" x14ac:dyDescent="0.25">
      <c r="A423" s="63"/>
      <c r="B423" s="59"/>
      <c r="C423" s="59"/>
      <c r="D423" s="59"/>
      <c r="E423" s="79"/>
      <c r="F423" s="59"/>
      <c r="G423" s="59"/>
      <c r="H423" s="131"/>
      <c r="I423" s="63"/>
      <c r="J423" s="63"/>
      <c r="K423" s="59"/>
      <c r="L423" s="125"/>
      <c r="M423" s="125"/>
      <c r="N423" s="59"/>
    </row>
    <row r="424" spans="1:14" x14ac:dyDescent="0.25">
      <c r="A424" s="63"/>
      <c r="B424" s="59"/>
      <c r="C424" s="59"/>
      <c r="D424" s="59"/>
      <c r="E424" s="79"/>
      <c r="F424" s="59"/>
      <c r="G424" s="59"/>
      <c r="H424" s="131"/>
      <c r="I424" s="63"/>
      <c r="J424" s="63"/>
      <c r="K424" s="59"/>
      <c r="L424" s="125"/>
      <c r="M424" s="125"/>
      <c r="N424" s="59"/>
    </row>
    <row r="425" spans="1:14" x14ac:dyDescent="0.25">
      <c r="A425" s="63"/>
      <c r="B425" s="59"/>
      <c r="C425" s="59"/>
      <c r="D425" s="59"/>
      <c r="E425" s="79"/>
      <c r="F425" s="59"/>
      <c r="G425" s="59"/>
      <c r="H425" s="131"/>
      <c r="I425" s="63"/>
      <c r="J425" s="63"/>
      <c r="K425" s="59"/>
      <c r="L425" s="125"/>
      <c r="M425" s="125"/>
      <c r="N425" s="59"/>
    </row>
    <row r="426" spans="1:14" x14ac:dyDescent="0.25">
      <c r="A426" s="63"/>
      <c r="B426" s="59"/>
      <c r="C426" s="59"/>
      <c r="D426" s="59"/>
      <c r="E426" s="79"/>
      <c r="F426" s="59"/>
      <c r="G426" s="59"/>
      <c r="H426" s="131"/>
      <c r="I426" s="63"/>
      <c r="J426" s="63"/>
      <c r="K426" s="59"/>
      <c r="L426" s="125"/>
      <c r="M426" s="125"/>
      <c r="N426" s="59"/>
    </row>
    <row r="427" spans="1:14" x14ac:dyDescent="0.25">
      <c r="A427" s="63"/>
      <c r="B427" s="59"/>
      <c r="C427" s="59"/>
      <c r="D427" s="59"/>
      <c r="E427" s="79"/>
      <c r="F427" s="59"/>
      <c r="G427" s="59"/>
      <c r="H427" s="131"/>
      <c r="I427" s="63"/>
      <c r="J427" s="63"/>
      <c r="K427" s="59"/>
      <c r="L427" s="125"/>
      <c r="M427" s="125"/>
      <c r="N427" s="59"/>
    </row>
    <row r="428" spans="1:14" x14ac:dyDescent="0.25">
      <c r="A428" s="63"/>
      <c r="B428" s="59"/>
      <c r="C428" s="59"/>
      <c r="D428" s="59"/>
      <c r="E428" s="79"/>
      <c r="F428" s="59"/>
      <c r="G428" s="59"/>
      <c r="H428" s="131"/>
      <c r="I428" s="63"/>
      <c r="J428" s="63"/>
      <c r="K428" s="59"/>
      <c r="L428" s="125"/>
      <c r="M428" s="125"/>
      <c r="N428" s="59"/>
    </row>
    <row r="429" spans="1:14" x14ac:dyDescent="0.25">
      <c r="A429" s="63"/>
      <c r="B429" s="59"/>
      <c r="C429" s="59"/>
      <c r="D429" s="59"/>
      <c r="E429" s="79"/>
      <c r="F429" s="59"/>
      <c r="G429" s="59"/>
      <c r="H429" s="131"/>
      <c r="I429" s="63"/>
      <c r="J429" s="63"/>
      <c r="K429" s="59"/>
      <c r="L429" s="125"/>
      <c r="M429" s="125"/>
      <c r="N429" s="59"/>
    </row>
    <row r="430" spans="1:14" x14ac:dyDescent="0.25">
      <c r="A430" s="63"/>
      <c r="B430" s="59"/>
      <c r="C430" s="59"/>
      <c r="D430" s="59"/>
      <c r="E430" s="79"/>
      <c r="F430" s="59"/>
      <c r="G430" s="59"/>
      <c r="H430" s="131"/>
      <c r="I430" s="63"/>
      <c r="J430" s="63"/>
      <c r="K430" s="59"/>
      <c r="L430" s="125"/>
      <c r="M430" s="125"/>
      <c r="N430" s="59"/>
    </row>
    <row r="431" spans="1:14" x14ac:dyDescent="0.25">
      <c r="A431" s="63"/>
      <c r="B431" s="59"/>
      <c r="C431" s="59"/>
      <c r="D431" s="59"/>
      <c r="E431" s="79"/>
      <c r="F431" s="59"/>
      <c r="G431" s="59"/>
      <c r="H431" s="131"/>
      <c r="I431" s="63"/>
      <c r="J431" s="63"/>
      <c r="K431" s="59"/>
      <c r="L431" s="125"/>
      <c r="M431" s="125"/>
      <c r="N431" s="59"/>
    </row>
    <row r="432" spans="1:14" x14ac:dyDescent="0.25">
      <c r="A432" s="63"/>
      <c r="B432" s="59"/>
      <c r="C432" s="59"/>
      <c r="D432" s="59"/>
      <c r="E432" s="79"/>
      <c r="F432" s="59"/>
      <c r="G432" s="59"/>
      <c r="H432" s="131"/>
      <c r="I432" s="63"/>
      <c r="J432" s="63"/>
      <c r="K432" s="59"/>
      <c r="L432" s="125"/>
      <c r="M432" s="125"/>
      <c r="N432" s="59"/>
    </row>
    <row r="433" spans="1:14" x14ac:dyDescent="0.25">
      <c r="A433" s="63"/>
      <c r="B433" s="59"/>
      <c r="C433" s="59"/>
      <c r="D433" s="59"/>
      <c r="E433" s="79"/>
      <c r="F433" s="59"/>
      <c r="G433" s="59"/>
      <c r="H433" s="131"/>
      <c r="I433" s="63"/>
      <c r="J433" s="63"/>
      <c r="K433" s="59"/>
      <c r="L433" s="125"/>
      <c r="M433" s="125"/>
      <c r="N433" s="59"/>
    </row>
    <row r="434" spans="1:14" x14ac:dyDescent="0.25">
      <c r="A434" s="63"/>
      <c r="B434" s="59"/>
      <c r="C434" s="59"/>
      <c r="D434" s="59"/>
      <c r="E434" s="79"/>
      <c r="F434" s="59"/>
      <c r="G434" s="59"/>
      <c r="H434" s="131"/>
      <c r="I434" s="63"/>
      <c r="J434" s="63"/>
      <c r="K434" s="59"/>
      <c r="L434" s="125"/>
      <c r="M434" s="125"/>
      <c r="N434" s="59"/>
    </row>
    <row r="435" spans="1:14" x14ac:dyDescent="0.25">
      <c r="A435" s="63"/>
      <c r="B435" s="59"/>
      <c r="C435" s="59"/>
      <c r="D435" s="59"/>
      <c r="E435" s="79"/>
      <c r="F435" s="59"/>
      <c r="G435" s="59"/>
      <c r="H435" s="131"/>
      <c r="I435" s="63"/>
      <c r="J435" s="63"/>
      <c r="K435" s="59"/>
      <c r="L435" s="125"/>
      <c r="M435" s="125"/>
      <c r="N435" s="59"/>
    </row>
    <row r="436" spans="1:14" x14ac:dyDescent="0.25">
      <c r="A436" s="63"/>
      <c r="B436" s="59"/>
      <c r="C436" s="59"/>
      <c r="D436" s="59"/>
      <c r="E436" s="79"/>
      <c r="F436" s="59"/>
      <c r="G436" s="59"/>
      <c r="H436" s="131"/>
      <c r="I436" s="63"/>
      <c r="J436" s="63"/>
      <c r="K436" s="59"/>
      <c r="L436" s="125"/>
      <c r="M436" s="125"/>
      <c r="N436" s="59"/>
    </row>
    <row r="437" spans="1:14" x14ac:dyDescent="0.25">
      <c r="A437" s="63"/>
      <c r="B437" s="59"/>
      <c r="C437" s="59"/>
      <c r="D437" s="59"/>
      <c r="E437" s="79"/>
      <c r="F437" s="59"/>
      <c r="G437" s="59"/>
      <c r="H437" s="131"/>
      <c r="I437" s="63"/>
      <c r="J437" s="63"/>
      <c r="K437" s="59"/>
      <c r="L437" s="125"/>
      <c r="M437" s="125"/>
      <c r="N437" s="59"/>
    </row>
    <row r="438" spans="1:14" x14ac:dyDescent="0.25">
      <c r="A438" s="63"/>
      <c r="B438" s="59"/>
      <c r="C438" s="59"/>
      <c r="D438" s="59"/>
      <c r="E438" s="79"/>
      <c r="F438" s="59"/>
      <c r="G438" s="59"/>
      <c r="H438" s="131"/>
      <c r="I438" s="63"/>
      <c r="J438" s="63"/>
      <c r="K438" s="59"/>
      <c r="L438" s="125"/>
      <c r="M438" s="125"/>
      <c r="N438" s="59"/>
    </row>
    <row r="439" spans="1:14" x14ac:dyDescent="0.25">
      <c r="A439" s="63"/>
      <c r="B439" s="59"/>
      <c r="C439" s="59"/>
      <c r="D439" s="59"/>
      <c r="E439" s="79"/>
      <c r="F439" s="59"/>
      <c r="G439" s="59"/>
      <c r="H439" s="131"/>
      <c r="I439" s="63"/>
      <c r="J439" s="63"/>
      <c r="K439" s="59"/>
      <c r="L439" s="125"/>
      <c r="M439" s="125"/>
      <c r="N439" s="59"/>
    </row>
    <row r="440" spans="1:14" x14ac:dyDescent="0.25">
      <c r="A440" s="63"/>
      <c r="B440" s="59"/>
      <c r="C440" s="59"/>
      <c r="D440" s="59"/>
      <c r="E440" s="79"/>
      <c r="F440" s="59"/>
      <c r="G440" s="59"/>
      <c r="H440" s="131"/>
      <c r="I440" s="63"/>
      <c r="J440" s="63"/>
      <c r="K440" s="59"/>
      <c r="L440" s="125"/>
      <c r="M440" s="125"/>
      <c r="N440" s="59"/>
    </row>
    <row r="441" spans="1:14" x14ac:dyDescent="0.25">
      <c r="A441" s="63"/>
      <c r="B441" s="59"/>
      <c r="C441" s="59"/>
      <c r="D441" s="59"/>
      <c r="E441" s="79"/>
      <c r="F441" s="59"/>
      <c r="G441" s="59"/>
      <c r="H441" s="131"/>
      <c r="I441" s="63"/>
      <c r="J441" s="63"/>
      <c r="K441" s="59"/>
      <c r="L441" s="125"/>
      <c r="M441" s="125"/>
      <c r="N441" s="59"/>
    </row>
    <row r="442" spans="1:14" x14ac:dyDescent="0.25">
      <c r="A442" s="63"/>
      <c r="B442" s="59"/>
      <c r="C442" s="59"/>
      <c r="D442" s="59"/>
      <c r="E442" s="79"/>
      <c r="F442" s="59"/>
      <c r="G442" s="59"/>
      <c r="H442" s="131"/>
      <c r="I442" s="63"/>
      <c r="J442" s="63"/>
      <c r="K442" s="59"/>
      <c r="L442" s="125"/>
      <c r="M442" s="125"/>
      <c r="N442" s="59"/>
    </row>
    <row r="443" spans="1:14" x14ac:dyDescent="0.25">
      <c r="A443" s="63"/>
      <c r="B443" s="59"/>
      <c r="C443" s="59"/>
      <c r="D443" s="59"/>
      <c r="E443" s="79"/>
      <c r="F443" s="59"/>
      <c r="G443" s="59"/>
      <c r="H443" s="131"/>
      <c r="I443" s="63"/>
      <c r="J443" s="63"/>
      <c r="K443" s="59"/>
      <c r="L443" s="125"/>
      <c r="M443" s="125"/>
      <c r="N443" s="59"/>
    </row>
    <row r="444" spans="1:14" x14ac:dyDescent="0.25">
      <c r="A444" s="63"/>
      <c r="B444" s="59"/>
      <c r="C444" s="59"/>
      <c r="D444" s="59"/>
      <c r="E444" s="79"/>
      <c r="F444" s="59"/>
      <c r="G444" s="59"/>
      <c r="H444" s="131"/>
      <c r="I444" s="63"/>
      <c r="J444" s="63"/>
      <c r="K444" s="59"/>
      <c r="L444" s="125"/>
      <c r="M444" s="125"/>
      <c r="N444" s="59"/>
    </row>
    <row r="445" spans="1:14" x14ac:dyDescent="0.25">
      <c r="A445" s="63"/>
      <c r="B445" s="59"/>
      <c r="C445" s="59"/>
      <c r="D445" s="59"/>
      <c r="E445" s="79"/>
      <c r="F445" s="59"/>
      <c r="G445" s="59"/>
      <c r="H445" s="131"/>
      <c r="I445" s="63"/>
      <c r="J445" s="63"/>
      <c r="K445" s="59"/>
      <c r="L445" s="125"/>
      <c r="M445" s="125"/>
      <c r="N445" s="59"/>
    </row>
    <row r="446" spans="1:14" x14ac:dyDescent="0.25">
      <c r="A446" s="63"/>
      <c r="B446" s="59"/>
      <c r="C446" s="59"/>
      <c r="D446" s="59"/>
      <c r="E446" s="79"/>
      <c r="F446" s="59"/>
      <c r="G446" s="59"/>
      <c r="H446" s="131"/>
      <c r="I446" s="63"/>
      <c r="J446" s="63"/>
      <c r="K446" s="59"/>
      <c r="L446" s="125"/>
      <c r="M446" s="125"/>
      <c r="N446" s="59"/>
    </row>
    <row r="447" spans="1:14" x14ac:dyDescent="0.25">
      <c r="A447" s="63"/>
      <c r="B447" s="59"/>
      <c r="C447" s="59"/>
      <c r="D447" s="59"/>
      <c r="E447" s="79"/>
      <c r="F447" s="59"/>
      <c r="G447" s="59"/>
      <c r="H447" s="131"/>
      <c r="I447" s="63"/>
      <c r="J447" s="63"/>
      <c r="K447" s="59"/>
      <c r="L447" s="125"/>
      <c r="M447" s="125"/>
      <c r="N447" s="59"/>
    </row>
    <row r="448" spans="1:14" x14ac:dyDescent="0.25">
      <c r="A448" s="63"/>
      <c r="B448" s="59"/>
      <c r="C448" s="59"/>
      <c r="D448" s="59"/>
      <c r="E448" s="79"/>
      <c r="F448" s="59"/>
      <c r="G448" s="59"/>
      <c r="H448" s="131"/>
      <c r="I448" s="63"/>
      <c r="J448" s="63"/>
      <c r="K448" s="59"/>
      <c r="L448" s="125"/>
      <c r="M448" s="125"/>
      <c r="N448" s="59"/>
    </row>
    <row r="449" spans="1:14" x14ac:dyDescent="0.25">
      <c r="A449" s="63"/>
      <c r="B449" s="59"/>
      <c r="C449" s="59"/>
      <c r="D449" s="59"/>
      <c r="E449" s="79"/>
      <c r="F449" s="59"/>
      <c r="G449" s="59"/>
      <c r="H449" s="131"/>
      <c r="I449" s="63"/>
      <c r="J449" s="63"/>
      <c r="K449" s="59"/>
      <c r="L449" s="125"/>
      <c r="M449" s="125"/>
      <c r="N449" s="59"/>
    </row>
    <row r="450" spans="1:14" x14ac:dyDescent="0.25">
      <c r="A450" s="63"/>
      <c r="B450" s="59"/>
      <c r="C450" s="59"/>
      <c r="D450" s="59"/>
      <c r="E450" s="79"/>
      <c r="F450" s="59"/>
      <c r="G450" s="59"/>
      <c r="H450" s="131"/>
      <c r="I450" s="63"/>
      <c r="J450" s="63"/>
      <c r="K450" s="59"/>
      <c r="L450" s="125"/>
      <c r="M450" s="125"/>
      <c r="N450" s="59"/>
    </row>
    <row r="451" spans="1:14" x14ac:dyDescent="0.25">
      <c r="A451" s="63"/>
      <c r="B451" s="59"/>
      <c r="C451" s="59"/>
      <c r="D451" s="59"/>
      <c r="E451" s="79"/>
      <c r="F451" s="59"/>
      <c r="G451" s="59"/>
      <c r="H451" s="131"/>
      <c r="I451" s="63"/>
      <c r="J451" s="63"/>
      <c r="K451" s="59"/>
      <c r="L451" s="125"/>
      <c r="M451" s="125"/>
      <c r="N451" s="59"/>
    </row>
    <row r="452" spans="1:14" x14ac:dyDescent="0.25">
      <c r="A452" s="63"/>
      <c r="B452" s="59"/>
      <c r="C452" s="59"/>
      <c r="D452" s="59"/>
      <c r="E452" s="79"/>
      <c r="F452" s="59"/>
      <c r="G452" s="59"/>
      <c r="H452" s="131"/>
      <c r="I452" s="63"/>
      <c r="J452" s="63"/>
      <c r="K452" s="59"/>
      <c r="L452" s="125"/>
      <c r="M452" s="125"/>
      <c r="N452" s="59"/>
    </row>
    <row r="453" spans="1:14" x14ac:dyDescent="0.25">
      <c r="A453" s="63"/>
      <c r="B453" s="59"/>
      <c r="C453" s="59"/>
      <c r="D453" s="59"/>
      <c r="E453" s="79"/>
      <c r="F453" s="59"/>
      <c r="G453" s="59"/>
      <c r="H453" s="131"/>
      <c r="I453" s="63"/>
      <c r="J453" s="63"/>
      <c r="K453" s="59"/>
      <c r="L453" s="125"/>
      <c r="M453" s="125"/>
      <c r="N453" s="59"/>
    </row>
    <row r="454" spans="1:14" x14ac:dyDescent="0.25">
      <c r="A454" s="63"/>
      <c r="B454" s="59"/>
      <c r="C454" s="59"/>
      <c r="D454" s="59"/>
      <c r="E454" s="79"/>
      <c r="F454" s="59"/>
      <c r="G454" s="59"/>
      <c r="H454" s="131"/>
      <c r="I454" s="63"/>
      <c r="J454" s="63"/>
      <c r="K454" s="59"/>
      <c r="L454" s="125"/>
      <c r="M454" s="125"/>
      <c r="N454" s="59"/>
    </row>
    <row r="455" spans="1:14" x14ac:dyDescent="0.25">
      <c r="A455" s="63"/>
      <c r="B455" s="59"/>
      <c r="C455" s="59"/>
      <c r="D455" s="59"/>
      <c r="E455" s="79"/>
      <c r="F455" s="59"/>
      <c r="G455" s="59"/>
      <c r="H455" s="131"/>
      <c r="I455" s="63"/>
      <c r="J455" s="63"/>
      <c r="K455" s="59"/>
      <c r="L455" s="125"/>
      <c r="M455" s="125"/>
      <c r="N455" s="59"/>
    </row>
    <row r="456" spans="1:14" x14ac:dyDescent="0.25">
      <c r="A456" s="63"/>
      <c r="B456" s="59"/>
      <c r="C456" s="59"/>
      <c r="D456" s="59"/>
      <c r="E456" s="79"/>
      <c r="F456" s="59"/>
      <c r="G456" s="59"/>
      <c r="H456" s="131"/>
      <c r="I456" s="63"/>
      <c r="J456" s="63"/>
      <c r="K456" s="59"/>
      <c r="L456" s="125"/>
      <c r="M456" s="125"/>
      <c r="N456" s="59"/>
    </row>
    <row r="457" spans="1:14" x14ac:dyDescent="0.25">
      <c r="A457" s="63"/>
      <c r="B457" s="59"/>
      <c r="C457" s="59"/>
      <c r="D457" s="59"/>
      <c r="E457" s="79"/>
      <c r="F457" s="59"/>
      <c r="G457" s="59"/>
      <c r="H457" s="131"/>
      <c r="I457" s="63"/>
      <c r="J457" s="63"/>
      <c r="K457" s="59"/>
      <c r="L457" s="125"/>
      <c r="M457" s="125"/>
      <c r="N457" s="59"/>
    </row>
    <row r="458" spans="1:14" x14ac:dyDescent="0.25">
      <c r="A458" s="63"/>
      <c r="B458" s="59"/>
      <c r="C458" s="59"/>
      <c r="D458" s="59"/>
      <c r="E458" s="79"/>
      <c r="F458" s="59"/>
      <c r="G458" s="59"/>
      <c r="H458" s="131"/>
      <c r="I458" s="63"/>
      <c r="J458" s="63"/>
      <c r="K458" s="59"/>
      <c r="L458" s="125"/>
      <c r="M458" s="125"/>
      <c r="N458" s="59"/>
    </row>
    <row r="459" spans="1:14" x14ac:dyDescent="0.25">
      <c r="A459" s="63"/>
      <c r="B459" s="59"/>
      <c r="C459" s="59"/>
      <c r="D459" s="59"/>
      <c r="E459" s="79"/>
      <c r="F459" s="59"/>
      <c r="G459" s="59"/>
      <c r="H459" s="131"/>
      <c r="I459" s="63"/>
      <c r="J459" s="63"/>
      <c r="K459" s="59"/>
      <c r="L459" s="125"/>
      <c r="M459" s="125"/>
      <c r="N459" s="59"/>
    </row>
    <row r="460" spans="1:14" x14ac:dyDescent="0.25">
      <c r="A460" s="63"/>
      <c r="B460" s="59"/>
      <c r="C460" s="59"/>
      <c r="D460" s="59"/>
      <c r="E460" s="79"/>
      <c r="F460" s="59"/>
      <c r="G460" s="59"/>
      <c r="H460" s="131"/>
      <c r="I460" s="63"/>
      <c r="J460" s="63"/>
      <c r="K460" s="59"/>
      <c r="L460" s="125"/>
      <c r="M460" s="125"/>
      <c r="N460" s="59"/>
    </row>
    <row r="461" spans="1:14" x14ac:dyDescent="0.25">
      <c r="A461" s="63"/>
      <c r="B461" s="59"/>
      <c r="C461" s="59"/>
      <c r="D461" s="59"/>
      <c r="E461" s="79"/>
      <c r="F461" s="59"/>
      <c r="G461" s="59"/>
      <c r="H461" s="131"/>
      <c r="I461" s="63"/>
      <c r="J461" s="63"/>
      <c r="K461" s="59"/>
      <c r="L461" s="125"/>
      <c r="M461" s="125"/>
      <c r="N461" s="59"/>
    </row>
    <row r="462" spans="1:14" x14ac:dyDescent="0.25">
      <c r="A462" s="63"/>
      <c r="B462" s="59"/>
      <c r="C462" s="59"/>
      <c r="D462" s="59"/>
      <c r="E462" s="79"/>
      <c r="F462" s="59"/>
      <c r="G462" s="59"/>
      <c r="H462" s="131"/>
      <c r="I462" s="63"/>
      <c r="J462" s="63"/>
      <c r="K462" s="59"/>
      <c r="L462" s="125"/>
      <c r="M462" s="125"/>
      <c r="N462" s="59"/>
    </row>
    <row r="463" spans="1:14" x14ac:dyDescent="0.25">
      <c r="A463" s="63"/>
      <c r="B463" s="59"/>
      <c r="C463" s="59"/>
      <c r="D463" s="59"/>
      <c r="E463" s="79"/>
      <c r="F463" s="59"/>
      <c r="G463" s="59"/>
      <c r="H463" s="131"/>
      <c r="I463" s="63"/>
      <c r="J463" s="63"/>
      <c r="K463" s="59"/>
      <c r="L463" s="125"/>
      <c r="M463" s="125"/>
      <c r="N463" s="59"/>
    </row>
    <row r="464" spans="1:14" x14ac:dyDescent="0.25">
      <c r="A464" s="63"/>
      <c r="B464" s="59"/>
      <c r="C464" s="59"/>
      <c r="D464" s="59"/>
      <c r="E464" s="79"/>
      <c r="F464" s="59"/>
      <c r="G464" s="59"/>
      <c r="H464" s="131"/>
      <c r="I464" s="63"/>
      <c r="J464" s="63"/>
      <c r="K464" s="59"/>
      <c r="L464" s="125"/>
      <c r="M464" s="125"/>
      <c r="N464" s="59"/>
    </row>
    <row r="465" spans="1:14" x14ac:dyDescent="0.25">
      <c r="A465" s="63"/>
      <c r="B465" s="59"/>
      <c r="C465" s="59"/>
      <c r="D465" s="59"/>
      <c r="E465" s="79"/>
      <c r="F465" s="59"/>
      <c r="G465" s="59"/>
      <c r="H465" s="131"/>
      <c r="I465" s="63"/>
      <c r="J465" s="63"/>
      <c r="K465" s="59"/>
      <c r="L465" s="125"/>
      <c r="M465" s="125"/>
      <c r="N465" s="59"/>
    </row>
    <row r="466" spans="1:14" x14ac:dyDescent="0.25">
      <c r="A466" s="63"/>
      <c r="B466" s="59"/>
      <c r="C466" s="59"/>
      <c r="D466" s="59"/>
      <c r="E466" s="79"/>
      <c r="F466" s="59"/>
      <c r="G466" s="59"/>
      <c r="H466" s="131"/>
      <c r="I466" s="63"/>
      <c r="J466" s="63"/>
      <c r="K466" s="59"/>
      <c r="L466" s="125"/>
      <c r="M466" s="125"/>
      <c r="N466" s="59"/>
    </row>
    <row r="467" spans="1:14" x14ac:dyDescent="0.25">
      <c r="A467" s="63"/>
      <c r="B467" s="59"/>
      <c r="C467" s="59"/>
      <c r="D467" s="59"/>
      <c r="E467" s="79"/>
      <c r="F467" s="59"/>
      <c r="G467" s="59"/>
      <c r="H467" s="131"/>
      <c r="I467" s="63"/>
      <c r="J467" s="63"/>
      <c r="K467" s="59"/>
      <c r="L467" s="125"/>
      <c r="M467" s="125"/>
      <c r="N467" s="59"/>
    </row>
    <row r="468" spans="1:14" x14ac:dyDescent="0.25">
      <c r="A468" s="63"/>
      <c r="B468" s="59"/>
      <c r="C468" s="59"/>
      <c r="D468" s="59"/>
      <c r="E468" s="79"/>
      <c r="F468" s="59"/>
      <c r="G468" s="59"/>
      <c r="H468" s="131"/>
      <c r="I468" s="63"/>
      <c r="J468" s="63"/>
      <c r="K468" s="59"/>
      <c r="L468" s="125"/>
      <c r="M468" s="125"/>
      <c r="N468" s="59"/>
    </row>
    <row r="469" spans="1:14" x14ac:dyDescent="0.25">
      <c r="A469" s="63"/>
      <c r="B469" s="59"/>
      <c r="C469" s="59"/>
      <c r="D469" s="59"/>
      <c r="E469" s="79"/>
      <c r="F469" s="59"/>
      <c r="G469" s="59"/>
      <c r="H469" s="131"/>
      <c r="I469" s="63"/>
      <c r="J469" s="63"/>
      <c r="K469" s="59"/>
      <c r="L469" s="125"/>
      <c r="M469" s="125"/>
      <c r="N469" s="59"/>
    </row>
    <row r="470" spans="1:14" x14ac:dyDescent="0.25">
      <c r="A470" s="63"/>
      <c r="B470" s="59"/>
      <c r="C470" s="59"/>
      <c r="D470" s="59"/>
      <c r="E470" s="79"/>
      <c r="F470" s="59"/>
      <c r="G470" s="59"/>
      <c r="H470" s="131"/>
      <c r="I470" s="63"/>
      <c r="J470" s="63"/>
      <c r="K470" s="59"/>
      <c r="L470" s="125"/>
      <c r="M470" s="125"/>
      <c r="N470" s="59"/>
    </row>
    <row r="471" spans="1:14" x14ac:dyDescent="0.25">
      <c r="A471" s="63"/>
      <c r="B471" s="59"/>
      <c r="C471" s="59"/>
      <c r="D471" s="59"/>
      <c r="E471" s="79"/>
      <c r="F471" s="59"/>
      <c r="G471" s="59"/>
      <c r="H471" s="131"/>
      <c r="I471" s="63"/>
      <c r="J471" s="63"/>
      <c r="K471" s="59"/>
      <c r="L471" s="125"/>
      <c r="M471" s="125"/>
      <c r="N471" s="59"/>
    </row>
    <row r="472" spans="1:14" x14ac:dyDescent="0.25">
      <c r="A472" s="63"/>
      <c r="B472" s="59"/>
      <c r="C472" s="59"/>
      <c r="D472" s="59"/>
      <c r="E472" s="79"/>
      <c r="F472" s="59"/>
      <c r="G472" s="59"/>
      <c r="H472" s="131"/>
      <c r="I472" s="63"/>
      <c r="J472" s="63"/>
      <c r="K472" s="59"/>
      <c r="L472" s="125"/>
      <c r="M472" s="125"/>
      <c r="N472" s="59"/>
    </row>
    <row r="473" spans="1:14" x14ac:dyDescent="0.25">
      <c r="A473" s="63"/>
      <c r="B473" s="59"/>
      <c r="C473" s="59"/>
      <c r="D473" s="59"/>
      <c r="E473" s="79"/>
      <c r="F473" s="59"/>
      <c r="G473" s="59"/>
      <c r="H473" s="131"/>
      <c r="I473" s="63"/>
      <c r="J473" s="63"/>
      <c r="K473" s="59"/>
      <c r="L473" s="125"/>
      <c r="M473" s="125"/>
      <c r="N473" s="59"/>
    </row>
    <row r="474" spans="1:14" x14ac:dyDescent="0.25">
      <c r="A474" s="63"/>
      <c r="B474" s="59"/>
      <c r="C474" s="59"/>
      <c r="D474" s="59"/>
      <c r="E474" s="79"/>
      <c r="F474" s="59"/>
      <c r="G474" s="59"/>
      <c r="H474" s="131"/>
      <c r="I474" s="63"/>
      <c r="J474" s="63"/>
      <c r="K474" s="59"/>
      <c r="L474" s="125"/>
      <c r="M474" s="125"/>
      <c r="N474" s="59"/>
    </row>
    <row r="475" spans="1:14" x14ac:dyDescent="0.25">
      <c r="A475" s="63"/>
      <c r="B475" s="59"/>
      <c r="C475" s="59"/>
      <c r="D475" s="59"/>
      <c r="E475" s="79"/>
      <c r="F475" s="59"/>
      <c r="G475" s="59"/>
      <c r="H475" s="131"/>
      <c r="I475" s="63"/>
      <c r="J475" s="63"/>
      <c r="K475" s="59"/>
      <c r="L475" s="125"/>
      <c r="M475" s="125"/>
      <c r="N475" s="59"/>
    </row>
    <row r="476" spans="1:14" x14ac:dyDescent="0.25">
      <c r="A476" s="63"/>
      <c r="B476" s="59"/>
      <c r="C476" s="59"/>
      <c r="D476" s="59"/>
      <c r="E476" s="79"/>
      <c r="F476" s="59"/>
      <c r="G476" s="59"/>
      <c r="H476" s="131"/>
      <c r="I476" s="63"/>
      <c r="J476" s="63"/>
      <c r="K476" s="59"/>
      <c r="L476" s="125"/>
      <c r="M476" s="125"/>
      <c r="N476" s="59"/>
    </row>
    <row r="477" spans="1:14" x14ac:dyDescent="0.25">
      <c r="A477" s="63"/>
      <c r="B477" s="59"/>
      <c r="C477" s="59"/>
      <c r="D477" s="59"/>
      <c r="E477" s="79"/>
      <c r="F477" s="59"/>
      <c r="G477" s="59"/>
      <c r="H477" s="131"/>
      <c r="I477" s="63"/>
      <c r="J477" s="63"/>
      <c r="K477" s="59"/>
      <c r="L477" s="125"/>
      <c r="M477" s="125"/>
      <c r="N477" s="59"/>
    </row>
    <row r="478" spans="1:14" x14ac:dyDescent="0.25">
      <c r="A478" s="63"/>
      <c r="B478" s="59"/>
      <c r="C478" s="59"/>
      <c r="D478" s="59"/>
      <c r="E478" s="79"/>
      <c r="F478" s="59"/>
      <c r="G478" s="59"/>
      <c r="H478" s="131"/>
      <c r="I478" s="63"/>
      <c r="J478" s="63"/>
      <c r="K478" s="59"/>
      <c r="L478" s="125"/>
      <c r="M478" s="125"/>
      <c r="N478" s="59"/>
    </row>
    <row r="479" spans="1:14" x14ac:dyDescent="0.25">
      <c r="A479" s="63"/>
      <c r="B479" s="59"/>
      <c r="C479" s="59"/>
      <c r="D479" s="59"/>
      <c r="E479" s="79"/>
      <c r="F479" s="59"/>
      <c r="G479" s="59"/>
      <c r="H479" s="131"/>
      <c r="I479" s="63"/>
      <c r="J479" s="63"/>
      <c r="K479" s="59"/>
      <c r="L479" s="125"/>
      <c r="M479" s="125"/>
      <c r="N479" s="59"/>
    </row>
    <row r="480" spans="1:14" x14ac:dyDescent="0.25">
      <c r="A480" s="63"/>
      <c r="B480" s="59"/>
      <c r="C480" s="59"/>
      <c r="D480" s="59"/>
      <c r="E480" s="79"/>
      <c r="F480" s="59"/>
      <c r="G480" s="59"/>
      <c r="H480" s="131"/>
      <c r="I480" s="63"/>
      <c r="J480" s="63"/>
      <c r="K480" s="59"/>
      <c r="L480" s="125"/>
      <c r="M480" s="125"/>
      <c r="N480" s="59"/>
    </row>
    <row r="481" spans="1:14" x14ac:dyDescent="0.25">
      <c r="A481" s="63"/>
      <c r="B481" s="59"/>
      <c r="C481" s="59"/>
      <c r="D481" s="59"/>
      <c r="E481" s="79"/>
      <c r="F481" s="59"/>
      <c r="G481" s="59"/>
      <c r="H481" s="131"/>
      <c r="I481" s="63"/>
      <c r="J481" s="63"/>
      <c r="K481" s="59"/>
      <c r="L481" s="125"/>
      <c r="M481" s="125"/>
      <c r="N481" s="59"/>
    </row>
    <row r="482" spans="1:14" x14ac:dyDescent="0.25">
      <c r="A482" s="63"/>
      <c r="B482" s="59"/>
      <c r="C482" s="59"/>
      <c r="D482" s="59"/>
      <c r="E482" s="79"/>
      <c r="F482" s="59"/>
      <c r="G482" s="59"/>
      <c r="H482" s="131"/>
      <c r="I482" s="63"/>
      <c r="J482" s="63"/>
      <c r="K482" s="59"/>
      <c r="L482" s="125"/>
      <c r="M482" s="125"/>
      <c r="N482" s="59"/>
    </row>
    <row r="483" spans="1:14" x14ac:dyDescent="0.25">
      <c r="A483" s="63"/>
      <c r="B483" s="59"/>
      <c r="C483" s="59"/>
      <c r="D483" s="59"/>
      <c r="E483" s="79"/>
      <c r="F483" s="59"/>
      <c r="G483" s="59"/>
      <c r="H483" s="131"/>
      <c r="I483" s="63"/>
      <c r="J483" s="63"/>
      <c r="K483" s="59"/>
      <c r="L483" s="125"/>
      <c r="M483" s="125"/>
      <c r="N483" s="59"/>
    </row>
    <row r="484" spans="1:14" x14ac:dyDescent="0.25">
      <c r="A484" s="63"/>
      <c r="B484" s="59"/>
      <c r="C484" s="59"/>
      <c r="D484" s="59"/>
      <c r="E484" s="79"/>
      <c r="F484" s="59"/>
      <c r="G484" s="59"/>
      <c r="H484" s="131"/>
      <c r="I484" s="63"/>
      <c r="J484" s="63"/>
      <c r="K484" s="59"/>
      <c r="L484" s="125"/>
      <c r="M484" s="125"/>
      <c r="N484" s="59"/>
    </row>
    <row r="485" spans="1:14" x14ac:dyDescent="0.25">
      <c r="A485" s="63"/>
      <c r="B485" s="59"/>
      <c r="C485" s="59"/>
      <c r="D485" s="59"/>
      <c r="E485" s="79"/>
      <c r="F485" s="59"/>
      <c r="G485" s="59"/>
      <c r="H485" s="131"/>
      <c r="I485" s="63"/>
      <c r="J485" s="63"/>
      <c r="K485" s="59"/>
      <c r="L485" s="125"/>
      <c r="M485" s="125"/>
      <c r="N485" s="59"/>
    </row>
    <row r="486" spans="1:14" x14ac:dyDescent="0.25">
      <c r="A486" s="63"/>
      <c r="B486" s="59"/>
      <c r="C486" s="59"/>
      <c r="D486" s="59"/>
      <c r="E486" s="79"/>
      <c r="F486" s="59"/>
      <c r="G486" s="59"/>
      <c r="H486" s="131"/>
      <c r="I486" s="63"/>
      <c r="J486" s="63"/>
      <c r="K486" s="59"/>
      <c r="L486" s="125"/>
      <c r="M486" s="125"/>
      <c r="N486" s="59"/>
    </row>
    <row r="487" spans="1:14" x14ac:dyDescent="0.25">
      <c r="A487" s="63"/>
      <c r="B487" s="59"/>
      <c r="C487" s="59"/>
      <c r="D487" s="59"/>
      <c r="E487" s="79"/>
      <c r="F487" s="59"/>
      <c r="G487" s="59"/>
      <c r="H487" s="131"/>
      <c r="I487" s="63"/>
      <c r="J487" s="63"/>
      <c r="K487" s="59"/>
      <c r="L487" s="125"/>
      <c r="M487" s="125"/>
      <c r="N487" s="59"/>
    </row>
    <row r="488" spans="1:14" x14ac:dyDescent="0.25">
      <c r="A488" s="63"/>
      <c r="B488" s="59"/>
      <c r="C488" s="59"/>
      <c r="D488" s="59"/>
      <c r="E488" s="79"/>
      <c r="F488" s="59"/>
      <c r="G488" s="59"/>
      <c r="H488" s="131"/>
      <c r="I488" s="63"/>
      <c r="J488" s="63"/>
      <c r="K488" s="59"/>
      <c r="L488" s="125"/>
      <c r="M488" s="125"/>
      <c r="N488" s="59"/>
    </row>
    <row r="489" spans="1:14" x14ac:dyDescent="0.25">
      <c r="A489" s="63"/>
      <c r="B489" s="59"/>
      <c r="C489" s="59"/>
      <c r="D489" s="59"/>
      <c r="E489" s="79"/>
      <c r="F489" s="59"/>
      <c r="G489" s="59"/>
      <c r="H489" s="131"/>
      <c r="I489" s="63"/>
      <c r="J489" s="63"/>
      <c r="K489" s="59"/>
      <c r="L489" s="125"/>
      <c r="M489" s="125"/>
      <c r="N489" s="59"/>
    </row>
    <row r="490" spans="1:14" x14ac:dyDescent="0.25">
      <c r="A490" s="63"/>
      <c r="B490" s="59"/>
      <c r="C490" s="59"/>
      <c r="D490" s="59"/>
      <c r="E490" s="79"/>
      <c r="F490" s="59"/>
      <c r="G490" s="59"/>
      <c r="H490" s="131"/>
      <c r="I490" s="63"/>
      <c r="J490" s="63"/>
      <c r="K490" s="59"/>
      <c r="L490" s="125"/>
      <c r="M490" s="125"/>
      <c r="N490" s="59"/>
    </row>
    <row r="491" spans="1:14" x14ac:dyDescent="0.25">
      <c r="A491" s="63"/>
      <c r="B491" s="59"/>
      <c r="C491" s="59"/>
      <c r="D491" s="59"/>
      <c r="E491" s="79"/>
      <c r="F491" s="59"/>
      <c r="G491" s="59"/>
      <c r="H491" s="131"/>
      <c r="I491" s="63"/>
      <c r="J491" s="63"/>
      <c r="K491" s="59"/>
      <c r="L491" s="125"/>
      <c r="M491" s="125"/>
      <c r="N491" s="59"/>
    </row>
    <row r="492" spans="1:14" x14ac:dyDescent="0.25">
      <c r="A492" s="63"/>
      <c r="B492" s="59"/>
      <c r="C492" s="59"/>
      <c r="D492" s="59"/>
      <c r="E492" s="79"/>
      <c r="F492" s="59"/>
      <c r="G492" s="59"/>
      <c r="H492" s="131"/>
      <c r="I492" s="63"/>
      <c r="J492" s="63"/>
      <c r="K492" s="59"/>
      <c r="L492" s="125"/>
      <c r="M492" s="125"/>
      <c r="N492" s="59"/>
    </row>
    <row r="493" spans="1:14" x14ac:dyDescent="0.25">
      <c r="A493" s="63"/>
      <c r="B493" s="59"/>
      <c r="C493" s="59"/>
      <c r="D493" s="59"/>
      <c r="E493" s="79"/>
      <c r="F493" s="59"/>
      <c r="G493" s="59"/>
      <c r="H493" s="131"/>
      <c r="I493" s="63"/>
      <c r="J493" s="63"/>
      <c r="K493" s="59"/>
      <c r="L493" s="125"/>
      <c r="M493" s="125"/>
      <c r="N493" s="59"/>
    </row>
    <row r="494" spans="1:14" x14ac:dyDescent="0.25">
      <c r="A494" s="63"/>
      <c r="B494" s="59"/>
      <c r="C494" s="59"/>
      <c r="D494" s="59"/>
      <c r="E494" s="79"/>
      <c r="F494" s="59"/>
      <c r="G494" s="59"/>
      <c r="H494" s="131"/>
      <c r="I494" s="63"/>
      <c r="J494" s="63"/>
      <c r="K494" s="59"/>
      <c r="L494" s="125"/>
      <c r="M494" s="125"/>
      <c r="N494" s="59"/>
    </row>
    <row r="495" spans="1:14" x14ac:dyDescent="0.25">
      <c r="A495" s="63"/>
      <c r="B495" s="59"/>
      <c r="C495" s="59"/>
      <c r="D495" s="59"/>
      <c r="E495" s="79"/>
      <c r="F495" s="59"/>
      <c r="G495" s="59"/>
      <c r="H495" s="131"/>
      <c r="I495" s="63"/>
      <c r="J495" s="63"/>
      <c r="K495" s="59"/>
      <c r="L495" s="125"/>
      <c r="M495" s="125"/>
      <c r="N495" s="59"/>
    </row>
    <row r="496" spans="1:14" x14ac:dyDescent="0.25">
      <c r="A496" s="63"/>
      <c r="B496" s="59"/>
      <c r="C496" s="59"/>
      <c r="D496" s="59"/>
      <c r="E496" s="79"/>
      <c r="F496" s="59"/>
      <c r="G496" s="59"/>
      <c r="H496" s="131"/>
      <c r="I496" s="63"/>
      <c r="J496" s="63"/>
      <c r="K496" s="59"/>
      <c r="L496" s="125"/>
      <c r="M496" s="125"/>
      <c r="N496" s="59"/>
    </row>
    <row r="497" spans="1:14" x14ac:dyDescent="0.25">
      <c r="A497" s="63"/>
      <c r="B497" s="59"/>
      <c r="C497" s="59"/>
      <c r="D497" s="59"/>
      <c r="E497" s="79"/>
      <c r="F497" s="59"/>
      <c r="G497" s="59"/>
      <c r="H497" s="131"/>
      <c r="I497" s="63"/>
      <c r="J497" s="63"/>
      <c r="K497" s="59"/>
      <c r="L497" s="125"/>
      <c r="M497" s="125"/>
      <c r="N497" s="59"/>
    </row>
    <row r="498" spans="1:14" x14ac:dyDescent="0.25">
      <c r="A498" s="63"/>
      <c r="B498" s="59"/>
      <c r="C498" s="59"/>
      <c r="D498" s="59"/>
      <c r="E498" s="79"/>
      <c r="F498" s="59"/>
      <c r="G498" s="59"/>
      <c r="H498" s="131"/>
      <c r="I498" s="63"/>
      <c r="J498" s="63"/>
      <c r="K498" s="59"/>
      <c r="L498" s="125"/>
      <c r="M498" s="125"/>
      <c r="N498" s="59"/>
    </row>
    <row r="499" spans="1:14" x14ac:dyDescent="0.25">
      <c r="A499" s="63"/>
      <c r="B499" s="59"/>
      <c r="C499" s="59"/>
      <c r="D499" s="59"/>
      <c r="E499" s="79"/>
      <c r="F499" s="59"/>
      <c r="G499" s="59"/>
      <c r="H499" s="131"/>
      <c r="I499" s="63"/>
      <c r="J499" s="63"/>
      <c r="K499" s="59"/>
      <c r="L499" s="125"/>
      <c r="M499" s="125"/>
      <c r="N499" s="59"/>
    </row>
    <row r="500" spans="1:14" x14ac:dyDescent="0.25">
      <c r="A500" s="63"/>
      <c r="B500" s="59"/>
      <c r="C500" s="59"/>
      <c r="D500" s="59"/>
      <c r="E500" s="79"/>
      <c r="F500" s="59"/>
      <c r="G500" s="59"/>
      <c r="H500" s="131"/>
      <c r="I500" s="63"/>
      <c r="J500" s="63"/>
      <c r="K500" s="59"/>
      <c r="L500" s="125"/>
      <c r="M500" s="125"/>
      <c r="N500" s="59"/>
    </row>
    <row r="501" spans="1:14" x14ac:dyDescent="0.25">
      <c r="A501" s="80"/>
      <c r="B501" s="4"/>
      <c r="C501" s="4"/>
      <c r="E501" s="94"/>
      <c r="F501" s="4"/>
      <c r="G501" s="4"/>
      <c r="H501" s="132"/>
      <c r="I501" s="80"/>
      <c r="J501" s="80"/>
      <c r="K501" s="4"/>
      <c r="L501" s="126"/>
      <c r="M501" s="126"/>
      <c r="N501" s="4"/>
    </row>
    <row r="502" spans="1:14" x14ac:dyDescent="0.25">
      <c r="A502" s="80"/>
      <c r="B502" s="4"/>
      <c r="C502" s="4"/>
      <c r="E502" s="94"/>
      <c r="F502" s="4"/>
      <c r="G502" s="4"/>
      <c r="H502" s="132"/>
      <c r="I502" s="80"/>
      <c r="J502" s="80"/>
      <c r="K502" s="4"/>
      <c r="L502" s="126"/>
      <c r="M502" s="126"/>
      <c r="N502" s="4"/>
    </row>
    <row r="503" spans="1:14" x14ac:dyDescent="0.25">
      <c r="A503" s="80"/>
      <c r="B503" s="4"/>
      <c r="C503" s="4"/>
      <c r="E503" s="94"/>
      <c r="F503" s="4"/>
      <c r="G503" s="4"/>
      <c r="H503" s="132"/>
      <c r="I503" s="80"/>
      <c r="J503" s="80"/>
      <c r="K503" s="4"/>
      <c r="L503" s="126"/>
      <c r="M503" s="126"/>
      <c r="N503" s="4"/>
    </row>
    <row r="504" spans="1:14" x14ac:dyDescent="0.25">
      <c r="A504" s="80"/>
      <c r="B504" s="4"/>
      <c r="C504" s="4"/>
      <c r="E504" s="94"/>
      <c r="F504" s="4"/>
      <c r="G504" s="4"/>
      <c r="H504" s="132"/>
      <c r="I504" s="80"/>
      <c r="J504" s="80"/>
      <c r="K504" s="4"/>
      <c r="L504" s="126"/>
      <c r="M504" s="126"/>
      <c r="N504" s="4"/>
    </row>
    <row r="505" spans="1:14" x14ac:dyDescent="0.25">
      <c r="A505" s="80"/>
      <c r="B505" s="4"/>
      <c r="C505" s="4"/>
      <c r="E505" s="94"/>
      <c r="F505" s="4"/>
      <c r="G505" s="4"/>
      <c r="H505" s="132"/>
      <c r="I505" s="80"/>
      <c r="J505" s="80"/>
      <c r="K505" s="4"/>
      <c r="L505" s="126"/>
      <c r="M505" s="126"/>
      <c r="N505" s="4"/>
    </row>
    <row r="506" spans="1:14" x14ac:dyDescent="0.25">
      <c r="A506" s="80"/>
      <c r="B506" s="4"/>
      <c r="C506" s="4"/>
      <c r="E506" s="94"/>
      <c r="F506" s="4"/>
      <c r="G506" s="4"/>
      <c r="H506" s="132"/>
      <c r="I506" s="80"/>
      <c r="J506" s="80"/>
      <c r="K506" s="4"/>
      <c r="L506" s="126"/>
      <c r="M506" s="126"/>
      <c r="N506" s="4"/>
    </row>
    <row r="507" spans="1:14" x14ac:dyDescent="0.25">
      <c r="A507" s="80"/>
      <c r="B507" s="4"/>
      <c r="C507" s="4"/>
      <c r="E507" s="94"/>
      <c r="F507" s="4"/>
      <c r="G507" s="4"/>
      <c r="H507" s="132"/>
      <c r="I507" s="80"/>
      <c r="J507" s="80"/>
      <c r="K507" s="4"/>
      <c r="L507" s="126"/>
      <c r="M507" s="126"/>
      <c r="N507" s="4"/>
    </row>
    <row r="508" spans="1:14" x14ac:dyDescent="0.25">
      <c r="A508" s="80"/>
      <c r="B508" s="4"/>
      <c r="C508" s="4"/>
      <c r="E508" s="94"/>
      <c r="F508" s="4"/>
      <c r="G508" s="4"/>
      <c r="H508" s="132"/>
      <c r="I508" s="80"/>
      <c r="J508" s="80"/>
      <c r="K508" s="4"/>
      <c r="L508" s="126"/>
      <c r="M508" s="126"/>
      <c r="N508" s="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507"/>
  <sheetViews>
    <sheetView workbookViewId="0">
      <selection activeCell="A12" sqref="A12:XFD12"/>
    </sheetView>
  </sheetViews>
  <sheetFormatPr baseColWidth="10" defaultColWidth="10.85546875" defaultRowHeight="12.75" customHeight="1" x14ac:dyDescent="0.25"/>
  <cols>
    <col min="1" max="1" width="13.28515625" style="138" bestFit="1" customWidth="1"/>
    <col min="2" max="2" width="19.140625" style="72" bestFit="1" customWidth="1"/>
    <col min="3" max="3" width="5" style="73" customWidth="1"/>
    <col min="4" max="4" width="11.42578125" style="4" customWidth="1"/>
    <col min="5" max="5" width="16.85546875" style="34" bestFit="1" customWidth="1"/>
    <col min="6" max="6" width="10.85546875" style="20"/>
    <col min="7" max="7" width="7.85546875" style="21" customWidth="1"/>
    <col min="8" max="8" width="7.85546875" style="22" customWidth="1"/>
    <col min="9" max="9" width="9" style="23" customWidth="1"/>
    <col min="10" max="10" width="8" style="24" customWidth="1"/>
    <col min="11" max="11" width="11.42578125" style="25" customWidth="1"/>
    <col min="12" max="12" width="12.85546875" style="24" bestFit="1" customWidth="1"/>
    <col min="13" max="13" width="17.42578125" style="151" bestFit="1" customWidth="1"/>
    <col min="14" max="14" width="13.7109375" style="24" bestFit="1" customWidth="1"/>
    <col min="15" max="16384" width="10.85546875" style="4"/>
  </cols>
  <sheetData>
    <row r="1" spans="1:15" ht="19.5" customHeight="1" x14ac:dyDescent="0.3">
      <c r="A1" s="169"/>
      <c r="B1" s="170"/>
      <c r="C1" s="171"/>
      <c r="D1" s="24"/>
      <c r="E1" s="172"/>
      <c r="F1" s="173"/>
      <c r="G1" s="22"/>
      <c r="I1" s="174"/>
      <c r="K1" s="36"/>
      <c r="O1" s="24"/>
    </row>
    <row r="2" spans="1:15" ht="24.75" customHeight="1" x14ac:dyDescent="0.25">
      <c r="A2" s="22"/>
      <c r="B2" s="170"/>
      <c r="C2" s="175"/>
      <c r="D2" s="176"/>
      <c r="E2" s="30"/>
      <c r="F2" s="30"/>
      <c r="G2" s="30"/>
      <c r="H2" s="30"/>
      <c r="I2" s="174"/>
      <c r="K2" s="36"/>
      <c r="O2" s="223" t="s">
        <v>230</v>
      </c>
    </row>
    <row r="3" spans="1:15" ht="16.5" customHeight="1" x14ac:dyDescent="0.25">
      <c r="A3" s="22"/>
      <c r="B3" s="170"/>
      <c r="C3" s="171"/>
      <c r="D3" s="30"/>
      <c r="E3" s="30"/>
      <c r="F3" s="30"/>
      <c r="G3" s="30"/>
      <c r="H3" s="30"/>
      <c r="I3" s="174"/>
      <c r="K3" s="32"/>
      <c r="M3" s="177"/>
      <c r="O3" s="24"/>
    </row>
    <row r="4" spans="1:15" ht="16.5" customHeight="1" thickBot="1" x14ac:dyDescent="0.3">
      <c r="A4" s="22"/>
      <c r="B4" s="170"/>
      <c r="C4" s="171"/>
      <c r="D4" s="24"/>
      <c r="E4" s="24"/>
      <c r="F4" s="173"/>
      <c r="G4" s="22"/>
      <c r="I4" s="174"/>
      <c r="K4" s="36"/>
      <c r="O4" s="24"/>
    </row>
    <row r="5" spans="1:15" ht="16.5" customHeight="1" thickBot="1" x14ac:dyDescent="0.3">
      <c r="A5" s="22"/>
      <c r="B5" s="170"/>
      <c r="C5" s="171"/>
      <c r="D5" s="24"/>
      <c r="E5" s="24"/>
      <c r="F5" s="173"/>
      <c r="G5" s="224" t="s">
        <v>305</v>
      </c>
      <c r="I5" s="174"/>
      <c r="K5" s="36"/>
      <c r="O5" s="24"/>
    </row>
    <row r="6" spans="1:15" ht="16.5" customHeight="1" thickBot="1" x14ac:dyDescent="0.4">
      <c r="A6" s="22"/>
      <c r="B6" s="178"/>
      <c r="C6" s="171"/>
      <c r="D6" s="24"/>
      <c r="E6" s="161"/>
      <c r="G6" s="231" t="s">
        <v>306</v>
      </c>
      <c r="H6" s="231" t="s">
        <v>307</v>
      </c>
      <c r="I6" s="174"/>
      <c r="K6" s="32"/>
      <c r="M6" s="232" t="s">
        <v>301</v>
      </c>
      <c r="N6" s="36"/>
      <c r="O6" s="24"/>
    </row>
    <row r="7" spans="1:15" ht="16.5" customHeight="1" thickBot="1" x14ac:dyDescent="0.3">
      <c r="A7" s="22"/>
      <c r="B7" s="170"/>
      <c r="C7" s="171"/>
      <c r="D7" s="24"/>
      <c r="E7" s="24"/>
      <c r="F7" s="24"/>
      <c r="G7" s="231">
        <f>COUNTIF(G13:G149,1)</f>
        <v>0</v>
      </c>
      <c r="H7" s="235">
        <f>COUNTIF($N$9:$N$215,"à renouveler")</f>
        <v>5</v>
      </c>
      <c r="I7" s="174"/>
      <c r="K7" s="173"/>
      <c r="L7" s="22"/>
      <c r="M7" s="233">
        <f>SUBTOTAL(9,M13:M149)</f>
        <v>36</v>
      </c>
      <c r="N7" s="38"/>
      <c r="O7" s="24"/>
    </row>
    <row r="8" spans="1:15" ht="16.5" customHeight="1" x14ac:dyDescent="0.25">
      <c r="A8" s="22"/>
      <c r="B8" s="170"/>
      <c r="C8" s="171"/>
      <c r="D8" s="24"/>
      <c r="E8" s="179"/>
      <c r="F8" s="173"/>
      <c r="G8" s="40"/>
      <c r="H8" s="40"/>
      <c r="I8" s="174"/>
      <c r="J8" s="41"/>
      <c r="K8" s="43"/>
      <c r="L8" s="43"/>
      <c r="M8" s="97">
        <f>M7-(M7*15%)</f>
        <v>30.6</v>
      </c>
      <c r="N8" s="41"/>
      <c r="O8" s="24"/>
    </row>
    <row r="9" spans="1:15" ht="16.5" customHeight="1" x14ac:dyDescent="0.25">
      <c r="A9" s="22"/>
      <c r="B9" s="170"/>
      <c r="C9" s="171"/>
      <c r="D9" s="24"/>
      <c r="E9" s="179"/>
      <c r="F9" s="173"/>
      <c r="G9" s="40"/>
      <c r="H9" s="214"/>
      <c r="I9" s="174"/>
      <c r="J9" s="41"/>
      <c r="K9" s="180"/>
      <c r="L9" s="43"/>
      <c r="M9" s="165"/>
      <c r="N9" s="41"/>
      <c r="O9" s="24"/>
    </row>
    <row r="10" spans="1:15" ht="16.5" customHeight="1" x14ac:dyDescent="0.25">
      <c r="A10" s="22"/>
      <c r="B10" s="170"/>
      <c r="C10" s="171"/>
      <c r="D10" s="24"/>
      <c r="E10" s="181"/>
      <c r="F10" s="182"/>
      <c r="G10" s="46"/>
      <c r="H10" s="46"/>
      <c r="I10" s="174"/>
      <c r="J10" s="48"/>
      <c r="K10" s="32"/>
      <c r="L10" s="49"/>
      <c r="M10" s="152"/>
      <c r="O10" s="24"/>
    </row>
    <row r="11" spans="1:15" ht="16.5" customHeight="1" x14ac:dyDescent="0.25">
      <c r="A11" s="22"/>
      <c r="B11" s="170"/>
      <c r="C11" s="171"/>
      <c r="D11" s="24"/>
      <c r="E11" s="181"/>
      <c r="F11" s="182"/>
      <c r="G11" s="46"/>
      <c r="H11" s="46"/>
      <c r="I11" s="174"/>
      <c r="J11" s="48"/>
      <c r="K11" s="32"/>
      <c r="M11" s="152"/>
      <c r="O11" s="24"/>
    </row>
    <row r="12" spans="1:15" s="58" customFormat="1" ht="12.75" customHeight="1" x14ac:dyDescent="0.25">
      <c r="A12" s="183" t="s">
        <v>231</v>
      </c>
      <c r="B12" s="184" t="s">
        <v>0</v>
      </c>
      <c r="C12" s="184" t="s">
        <v>232</v>
      </c>
      <c r="D12" s="184" t="s">
        <v>233</v>
      </c>
      <c r="E12" s="184" t="s">
        <v>234</v>
      </c>
      <c r="F12" s="183" t="s">
        <v>235</v>
      </c>
      <c r="G12" s="183" t="s">
        <v>236</v>
      </c>
      <c r="H12" s="54" t="s">
        <v>237</v>
      </c>
      <c r="I12" s="185" t="s">
        <v>238</v>
      </c>
      <c r="J12" s="55" t="s">
        <v>239</v>
      </c>
      <c r="K12" s="55" t="s">
        <v>240</v>
      </c>
      <c r="L12" s="54" t="s">
        <v>241</v>
      </c>
      <c r="M12" s="54" t="s">
        <v>242</v>
      </c>
      <c r="N12" s="57" t="s">
        <v>243</v>
      </c>
      <c r="O12" s="36"/>
    </row>
    <row r="13" spans="1:15" ht="12.75" customHeight="1" x14ac:dyDescent="0.25">
      <c r="A13" s="146"/>
      <c r="B13" s="363" t="s">
        <v>373</v>
      </c>
      <c r="C13" s="87" t="s">
        <v>349</v>
      </c>
      <c r="D13" s="82" t="s">
        <v>350</v>
      </c>
      <c r="E13" s="93" t="s">
        <v>375</v>
      </c>
      <c r="F13" s="66">
        <v>16067</v>
      </c>
      <c r="G13" s="215"/>
      <c r="H13" s="67">
        <v>16</v>
      </c>
      <c r="I13" s="68">
        <v>42745</v>
      </c>
      <c r="J13" s="74" t="s">
        <v>314</v>
      </c>
      <c r="K13" s="75" t="s">
        <v>230</v>
      </c>
      <c r="L13" s="76" t="s">
        <v>314</v>
      </c>
      <c r="M13" s="160">
        <v>16</v>
      </c>
      <c r="N13" s="77" t="s">
        <v>315</v>
      </c>
    </row>
    <row r="14" spans="1:15" ht="12.75" customHeight="1" x14ac:dyDescent="0.25">
      <c r="A14" s="146"/>
      <c r="B14" s="363" t="s">
        <v>374</v>
      </c>
      <c r="C14" s="87" t="s">
        <v>349</v>
      </c>
      <c r="D14" s="82" t="s">
        <v>350</v>
      </c>
      <c r="E14" s="93" t="s">
        <v>376</v>
      </c>
      <c r="F14" s="66">
        <v>16068</v>
      </c>
      <c r="G14" s="215"/>
      <c r="H14" s="67">
        <v>5</v>
      </c>
      <c r="I14" s="300">
        <v>42745</v>
      </c>
      <c r="J14" s="74" t="s">
        <v>314</v>
      </c>
      <c r="K14" s="75" t="s">
        <v>230</v>
      </c>
      <c r="L14" s="76" t="s">
        <v>314</v>
      </c>
      <c r="M14" s="160">
        <v>5</v>
      </c>
      <c r="N14" s="77" t="s">
        <v>315</v>
      </c>
    </row>
    <row r="15" spans="1:15" ht="15" customHeight="1" x14ac:dyDescent="0.25">
      <c r="A15" s="146"/>
      <c r="B15" s="363" t="s">
        <v>374</v>
      </c>
      <c r="C15" s="87" t="s">
        <v>349</v>
      </c>
      <c r="D15" s="82" t="s">
        <v>350</v>
      </c>
      <c r="E15" s="93" t="s">
        <v>376</v>
      </c>
      <c r="F15" s="66">
        <v>16068</v>
      </c>
      <c r="G15" s="215"/>
      <c r="H15" s="67">
        <v>5</v>
      </c>
      <c r="I15" s="300">
        <v>42745</v>
      </c>
      <c r="J15" s="74" t="s">
        <v>314</v>
      </c>
      <c r="K15" s="75" t="s">
        <v>230</v>
      </c>
      <c r="L15" s="76" t="s">
        <v>314</v>
      </c>
      <c r="M15" s="160">
        <v>5</v>
      </c>
      <c r="N15" s="77" t="s">
        <v>315</v>
      </c>
    </row>
    <row r="16" spans="1:15" ht="12.75" customHeight="1" x14ac:dyDescent="0.25">
      <c r="A16" s="146"/>
      <c r="B16" s="363" t="s">
        <v>374</v>
      </c>
      <c r="C16" s="87" t="s">
        <v>349</v>
      </c>
      <c r="D16" s="82" t="s">
        <v>350</v>
      </c>
      <c r="E16" s="93" t="s">
        <v>376</v>
      </c>
      <c r="F16" s="66">
        <v>16068</v>
      </c>
      <c r="G16" s="215"/>
      <c r="H16" s="67">
        <v>5</v>
      </c>
      <c r="I16" s="300">
        <v>42745</v>
      </c>
      <c r="J16" s="74" t="s">
        <v>314</v>
      </c>
      <c r="K16" s="75" t="s">
        <v>230</v>
      </c>
      <c r="L16" s="76" t="s">
        <v>314</v>
      </c>
      <c r="M16" s="160">
        <v>5</v>
      </c>
      <c r="N16" s="77" t="s">
        <v>315</v>
      </c>
    </row>
    <row r="17" spans="1:15" ht="12.75" customHeight="1" x14ac:dyDescent="0.25">
      <c r="A17" s="146"/>
      <c r="B17" s="363" t="s">
        <v>374</v>
      </c>
      <c r="C17" s="87" t="s">
        <v>349</v>
      </c>
      <c r="D17" s="82" t="s">
        <v>350</v>
      </c>
      <c r="E17" s="93" t="s">
        <v>376</v>
      </c>
      <c r="F17" s="66">
        <v>16068</v>
      </c>
      <c r="G17" s="215"/>
      <c r="H17" s="67">
        <v>5</v>
      </c>
      <c r="I17" s="301">
        <v>42745</v>
      </c>
      <c r="J17" s="74" t="s">
        <v>314</v>
      </c>
      <c r="K17" s="75" t="s">
        <v>230</v>
      </c>
      <c r="L17" s="76" t="s">
        <v>314</v>
      </c>
      <c r="M17" s="160">
        <v>5</v>
      </c>
      <c r="N17" s="77" t="s">
        <v>315</v>
      </c>
    </row>
    <row r="18" spans="1:15" ht="12.75" customHeight="1" x14ac:dyDescent="0.25">
      <c r="A18" s="146"/>
      <c r="B18" s="85"/>
      <c r="C18" s="64"/>
      <c r="D18" s="82"/>
      <c r="E18" s="99"/>
      <c r="F18" s="66"/>
      <c r="G18" s="89"/>
      <c r="H18" s="67"/>
      <c r="I18" s="258"/>
      <c r="J18" s="74"/>
      <c r="K18" s="75"/>
      <c r="L18" s="76"/>
      <c r="M18" s="104"/>
      <c r="N18" s="77"/>
    </row>
    <row r="19" spans="1:15" ht="12.75" customHeight="1" x14ac:dyDescent="0.25">
      <c r="A19" s="146"/>
      <c r="B19" s="85"/>
      <c r="C19" s="64"/>
      <c r="D19" s="82"/>
      <c r="E19" s="99"/>
      <c r="F19" s="66"/>
      <c r="G19" s="89"/>
      <c r="H19" s="67"/>
      <c r="I19" s="258"/>
      <c r="J19" s="74"/>
      <c r="K19" s="75"/>
      <c r="L19" s="76"/>
      <c r="M19" s="104"/>
      <c r="N19" s="77"/>
    </row>
    <row r="20" spans="1:15" ht="12.75" customHeight="1" x14ac:dyDescent="0.25">
      <c r="A20" s="146"/>
      <c r="B20" s="85"/>
      <c r="C20" s="64"/>
      <c r="D20" s="82"/>
      <c r="E20" s="99"/>
      <c r="F20" s="66"/>
      <c r="G20" s="89"/>
      <c r="H20" s="67"/>
      <c r="I20" s="258"/>
      <c r="J20" s="74"/>
      <c r="K20" s="75"/>
      <c r="L20" s="76"/>
      <c r="M20" s="104"/>
      <c r="N20" s="77"/>
    </row>
    <row r="21" spans="1:15" ht="12.75" customHeight="1" x14ac:dyDescent="0.25">
      <c r="A21" s="146"/>
      <c r="B21" s="60"/>
      <c r="C21" s="64"/>
      <c r="D21" s="82"/>
      <c r="E21" s="99"/>
      <c r="F21" s="66"/>
      <c r="G21" s="89"/>
      <c r="H21" s="67"/>
      <c r="I21" s="258"/>
      <c r="J21" s="74"/>
      <c r="K21" s="75"/>
      <c r="L21" s="76"/>
      <c r="M21" s="104"/>
      <c r="N21" s="77"/>
      <c r="O21" s="24"/>
    </row>
    <row r="22" spans="1:15" ht="12.75" customHeight="1" x14ac:dyDescent="0.25">
      <c r="A22" s="146"/>
      <c r="B22" s="60"/>
      <c r="C22" s="64"/>
      <c r="D22" s="82"/>
      <c r="E22" s="99"/>
      <c r="F22" s="66"/>
      <c r="G22" s="89"/>
      <c r="H22" s="67"/>
      <c r="I22" s="258"/>
      <c r="J22" s="74"/>
      <c r="K22" s="75"/>
      <c r="L22" s="76"/>
      <c r="M22" s="104"/>
      <c r="N22" s="77"/>
      <c r="O22" s="24"/>
    </row>
    <row r="23" spans="1:15" ht="12.75" customHeight="1" x14ac:dyDescent="0.25">
      <c r="A23" s="146"/>
      <c r="B23" s="85"/>
      <c r="C23" s="64"/>
      <c r="D23" s="82"/>
      <c r="E23" s="99"/>
      <c r="F23" s="66"/>
      <c r="G23" s="89"/>
      <c r="H23" s="67"/>
      <c r="I23" s="258"/>
      <c r="J23" s="74"/>
      <c r="K23" s="75"/>
      <c r="L23" s="76"/>
      <c r="M23" s="104"/>
      <c r="N23" s="77"/>
      <c r="O23" s="24"/>
    </row>
    <row r="24" spans="1:15" ht="12.75" customHeight="1" x14ac:dyDescent="0.25">
      <c r="A24" s="146"/>
      <c r="B24" s="85"/>
      <c r="C24" s="64"/>
      <c r="D24" s="82"/>
      <c r="E24" s="99"/>
      <c r="F24" s="66"/>
      <c r="G24" s="89"/>
      <c r="H24" s="67"/>
      <c r="I24" s="258"/>
      <c r="J24" s="74"/>
      <c r="K24" s="75"/>
      <c r="L24" s="76"/>
      <c r="M24" s="104"/>
      <c r="N24" s="77"/>
      <c r="O24" s="24"/>
    </row>
    <row r="25" spans="1:15" ht="12.75" customHeight="1" x14ac:dyDescent="0.25">
      <c r="A25" s="146"/>
      <c r="B25" s="85"/>
      <c r="C25" s="64"/>
      <c r="D25" s="82"/>
      <c r="E25" s="99"/>
      <c r="F25" s="66"/>
      <c r="G25" s="89"/>
      <c r="H25" s="67"/>
      <c r="I25" s="258"/>
      <c r="J25" s="74"/>
      <c r="K25" s="75"/>
      <c r="L25" s="76"/>
      <c r="M25" s="104"/>
      <c r="N25" s="77"/>
      <c r="O25" s="24"/>
    </row>
    <row r="26" spans="1:15" ht="12.75" customHeight="1" x14ac:dyDescent="0.25">
      <c r="A26" s="146"/>
      <c r="B26" s="85"/>
      <c r="C26" s="105"/>
      <c r="D26" s="82"/>
      <c r="E26" s="99"/>
      <c r="F26" s="66"/>
      <c r="G26" s="89"/>
      <c r="H26" s="67"/>
      <c r="I26" s="258"/>
      <c r="J26" s="74"/>
      <c r="K26" s="75"/>
      <c r="L26" s="76"/>
      <c r="M26" s="104"/>
      <c r="N26" s="77"/>
      <c r="O26" s="24"/>
    </row>
    <row r="27" spans="1:15" ht="12.75" customHeight="1" x14ac:dyDescent="0.25">
      <c r="A27" s="146"/>
      <c r="B27" s="85"/>
      <c r="C27" s="105"/>
      <c r="D27" s="82"/>
      <c r="E27" s="99"/>
      <c r="F27" s="66"/>
      <c r="G27" s="89"/>
      <c r="H27" s="67"/>
      <c r="I27" s="258"/>
      <c r="J27" s="74"/>
      <c r="K27" s="75"/>
      <c r="L27" s="76"/>
      <c r="M27" s="104"/>
      <c r="N27" s="77"/>
      <c r="O27" s="24"/>
    </row>
    <row r="28" spans="1:15" ht="12.75" customHeight="1" x14ac:dyDescent="0.25">
      <c r="A28" s="146"/>
      <c r="B28" s="85"/>
      <c r="C28" s="100"/>
      <c r="D28" s="82"/>
      <c r="E28" s="99"/>
      <c r="F28" s="66"/>
      <c r="G28" s="89"/>
      <c r="H28" s="67"/>
      <c r="I28" s="258"/>
      <c r="J28" s="74"/>
      <c r="K28" s="75"/>
      <c r="L28" s="76"/>
      <c r="M28" s="158"/>
      <c r="N28" s="77"/>
      <c r="O28" s="24"/>
    </row>
    <row r="29" spans="1:15" ht="12.75" customHeight="1" x14ac:dyDescent="0.25">
      <c r="A29" s="146"/>
      <c r="B29" s="85"/>
      <c r="C29" s="64"/>
      <c r="D29" s="82"/>
      <c r="E29" s="99"/>
      <c r="F29" s="81"/>
      <c r="G29" s="89"/>
      <c r="H29" s="67"/>
      <c r="I29" s="258"/>
      <c r="J29" s="74"/>
      <c r="K29" s="75"/>
      <c r="L29" s="76"/>
      <c r="M29" s="104"/>
      <c r="N29" s="77"/>
      <c r="O29" s="24"/>
    </row>
    <row r="30" spans="1:15" ht="12.75" customHeight="1" x14ac:dyDescent="0.25">
      <c r="A30" s="146"/>
      <c r="B30" s="85"/>
      <c r="C30" s="64"/>
      <c r="D30" s="82"/>
      <c r="E30" s="99"/>
      <c r="F30" s="81"/>
      <c r="G30" s="89"/>
      <c r="H30" s="67"/>
      <c r="I30" s="258"/>
      <c r="J30" s="74"/>
      <c r="K30" s="75"/>
      <c r="L30" s="76"/>
      <c r="M30" s="104"/>
      <c r="N30" s="77"/>
    </row>
    <row r="31" spans="1:15" ht="12.75" customHeight="1" x14ac:dyDescent="0.25">
      <c r="A31" s="146"/>
      <c r="B31" s="85"/>
      <c r="C31" s="84"/>
      <c r="D31" s="82"/>
      <c r="E31" s="110"/>
      <c r="F31" s="81"/>
      <c r="G31" s="89"/>
      <c r="H31" s="67"/>
      <c r="I31" s="258"/>
      <c r="J31" s="74"/>
      <c r="K31" s="75"/>
      <c r="L31" s="76"/>
      <c r="M31" s="104"/>
      <c r="N31" s="77"/>
      <c r="O31" s="24"/>
    </row>
    <row r="32" spans="1:15" ht="12.75" customHeight="1" x14ac:dyDescent="0.25">
      <c r="A32" s="146"/>
      <c r="B32" s="85"/>
      <c r="C32" s="84"/>
      <c r="D32" s="82"/>
      <c r="E32" s="110"/>
      <c r="F32" s="81"/>
      <c r="G32" s="89"/>
      <c r="H32" s="67"/>
      <c r="I32" s="282"/>
      <c r="J32" s="74"/>
      <c r="K32" s="75"/>
      <c r="L32" s="76"/>
      <c r="M32" s="104"/>
      <c r="N32" s="77"/>
      <c r="O32" s="24"/>
    </row>
    <row r="33" spans="1:15" ht="12.75" customHeight="1" x14ac:dyDescent="0.25">
      <c r="A33" s="146"/>
      <c r="B33" s="85"/>
      <c r="C33" s="84"/>
      <c r="D33" s="82"/>
      <c r="E33" s="110"/>
      <c r="F33" s="81"/>
      <c r="G33" s="89"/>
      <c r="H33" s="67"/>
      <c r="I33" s="78"/>
      <c r="J33" s="74"/>
      <c r="K33" s="75"/>
      <c r="L33" s="76"/>
      <c r="M33" s="104"/>
      <c r="N33" s="77"/>
      <c r="O33" s="24"/>
    </row>
    <row r="34" spans="1:15" ht="12.75" customHeight="1" x14ac:dyDescent="0.25">
      <c r="A34" s="146"/>
      <c r="B34" s="85"/>
      <c r="C34" s="105"/>
      <c r="D34" s="82"/>
      <c r="E34" s="99"/>
      <c r="F34" s="66"/>
      <c r="G34" s="89"/>
      <c r="H34" s="67"/>
      <c r="I34" s="109"/>
      <c r="J34" s="74"/>
      <c r="K34" s="75"/>
      <c r="L34" s="76"/>
      <c r="M34" s="104"/>
      <c r="N34" s="77"/>
      <c r="O34" s="24"/>
    </row>
    <row r="35" spans="1:15" ht="12.75" customHeight="1" x14ac:dyDescent="0.25">
      <c r="A35" s="146"/>
      <c r="B35" s="86"/>
      <c r="C35" s="87"/>
      <c r="D35" s="82"/>
      <c r="E35" s="111"/>
      <c r="F35" s="88"/>
      <c r="G35" s="89"/>
      <c r="H35" s="67"/>
      <c r="I35" s="259"/>
      <c r="J35" s="74"/>
      <c r="K35" s="75"/>
      <c r="L35" s="76"/>
      <c r="M35" s="104"/>
      <c r="N35" s="77"/>
      <c r="O35" s="24"/>
    </row>
    <row r="36" spans="1:15" ht="12.75" customHeight="1" x14ac:dyDescent="0.25">
      <c r="A36" s="146"/>
      <c r="B36" s="86"/>
      <c r="C36" s="87"/>
      <c r="D36" s="82"/>
      <c r="E36" s="111"/>
      <c r="F36" s="88"/>
      <c r="G36" s="89"/>
      <c r="H36" s="67"/>
      <c r="I36" s="259"/>
      <c r="J36" s="74"/>
      <c r="K36" s="75"/>
      <c r="L36" s="76"/>
      <c r="M36" s="104"/>
      <c r="N36" s="77"/>
      <c r="O36" s="24"/>
    </row>
    <row r="37" spans="1:15" ht="12.75" customHeight="1" x14ac:dyDescent="0.25">
      <c r="A37" s="146"/>
      <c r="B37" s="86"/>
      <c r="C37" s="87"/>
      <c r="D37" s="82"/>
      <c r="E37" s="111"/>
      <c r="F37" s="88"/>
      <c r="G37" s="89"/>
      <c r="H37" s="67"/>
      <c r="I37" s="259"/>
      <c r="J37" s="74"/>
      <c r="K37" s="75"/>
      <c r="L37" s="76"/>
      <c r="M37" s="104"/>
      <c r="N37" s="77"/>
      <c r="O37" s="24"/>
    </row>
    <row r="38" spans="1:15" ht="12.75" customHeight="1" x14ac:dyDescent="0.25">
      <c r="A38" s="146"/>
      <c r="B38" s="85"/>
      <c r="C38" s="87"/>
      <c r="D38" s="82"/>
      <c r="E38" s="111"/>
      <c r="F38" s="88"/>
      <c r="G38" s="89"/>
      <c r="H38" s="67"/>
      <c r="I38" s="261"/>
      <c r="J38" s="74"/>
      <c r="K38" s="75"/>
      <c r="L38" s="76"/>
      <c r="M38" s="104"/>
      <c r="N38" s="77"/>
      <c r="O38" s="24"/>
    </row>
    <row r="39" spans="1:15" ht="12.75" customHeight="1" x14ac:dyDescent="0.25">
      <c r="A39" s="146"/>
      <c r="B39" s="85"/>
      <c r="C39" s="87"/>
      <c r="D39" s="82"/>
      <c r="E39" s="111"/>
      <c r="F39" s="88"/>
      <c r="G39" s="89"/>
      <c r="H39" s="67"/>
      <c r="I39" s="261"/>
      <c r="J39" s="74"/>
      <c r="K39" s="75"/>
      <c r="L39" s="76"/>
      <c r="M39" s="104"/>
      <c r="N39" s="77"/>
      <c r="O39" s="24"/>
    </row>
    <row r="40" spans="1:15" ht="12.75" customHeight="1" x14ac:dyDescent="0.25">
      <c r="A40" s="146"/>
      <c r="B40" s="85"/>
      <c r="C40" s="87"/>
      <c r="D40" s="82"/>
      <c r="E40" s="111"/>
      <c r="F40" s="88"/>
      <c r="G40" s="89"/>
      <c r="H40" s="67"/>
      <c r="I40" s="259"/>
      <c r="J40" s="74"/>
      <c r="K40" s="75"/>
      <c r="L40" s="76"/>
      <c r="M40" s="104"/>
      <c r="N40" s="77"/>
    </row>
    <row r="41" spans="1:15" ht="12.75" customHeight="1" x14ac:dyDescent="0.25">
      <c r="A41" s="146"/>
      <c r="B41" s="85"/>
      <c r="C41" s="87"/>
      <c r="D41" s="82"/>
      <c r="E41" s="111"/>
      <c r="F41" s="88"/>
      <c r="G41" s="89"/>
      <c r="H41" s="67"/>
      <c r="I41" s="259"/>
      <c r="J41" s="74"/>
      <c r="K41" s="75"/>
      <c r="L41" s="76"/>
      <c r="M41" s="104"/>
      <c r="N41" s="77"/>
      <c r="O41" s="24"/>
    </row>
    <row r="42" spans="1:15" ht="12.75" customHeight="1" x14ac:dyDescent="0.25">
      <c r="A42" s="146"/>
      <c r="B42" s="85"/>
      <c r="C42" s="87"/>
      <c r="D42" s="82"/>
      <c r="E42" s="111"/>
      <c r="F42" s="88"/>
      <c r="G42" s="89"/>
      <c r="H42" s="67"/>
      <c r="I42" s="259"/>
      <c r="J42" s="74"/>
      <c r="K42" s="75"/>
      <c r="L42" s="76"/>
      <c r="M42" s="104"/>
      <c r="N42" s="77"/>
      <c r="O42" s="24"/>
    </row>
    <row r="43" spans="1:15" ht="12.75" customHeight="1" x14ac:dyDescent="0.25">
      <c r="A43" s="146"/>
      <c r="B43" s="85"/>
      <c r="C43" s="87"/>
      <c r="D43" s="82"/>
      <c r="E43" s="111"/>
      <c r="F43" s="88"/>
      <c r="G43" s="89"/>
      <c r="H43" s="67"/>
      <c r="I43" s="259"/>
      <c r="J43" s="74"/>
      <c r="K43" s="75"/>
      <c r="L43" s="76"/>
      <c r="M43" s="104"/>
      <c r="N43" s="77"/>
      <c r="O43" s="24"/>
    </row>
    <row r="44" spans="1:15" ht="12.75" customHeight="1" x14ac:dyDescent="0.25">
      <c r="A44" s="146"/>
      <c r="B44" s="85"/>
      <c r="C44" s="87"/>
      <c r="D44" s="82"/>
      <c r="E44" s="111"/>
      <c r="F44" s="88"/>
      <c r="G44" s="89"/>
      <c r="H44" s="67"/>
      <c r="I44" s="259"/>
      <c r="J44" s="74"/>
      <c r="K44" s="75"/>
      <c r="L44" s="76"/>
      <c r="M44" s="104"/>
      <c r="N44" s="77"/>
      <c r="O44" s="24"/>
    </row>
    <row r="45" spans="1:15" ht="12.75" customHeight="1" x14ac:dyDescent="0.25">
      <c r="A45" s="146"/>
      <c r="B45" s="86"/>
      <c r="C45" s="87"/>
      <c r="D45" s="82"/>
      <c r="E45" s="111"/>
      <c r="F45" s="88"/>
      <c r="G45" s="89"/>
      <c r="H45" s="67"/>
      <c r="I45" s="259"/>
      <c r="J45" s="74"/>
      <c r="K45" s="75"/>
      <c r="L45" s="76"/>
      <c r="M45" s="104"/>
      <c r="N45" s="77"/>
      <c r="O45" s="24"/>
    </row>
    <row r="46" spans="1:15" ht="12.75" customHeight="1" x14ac:dyDescent="0.25">
      <c r="A46" s="146"/>
      <c r="B46" s="85"/>
      <c r="C46" s="87"/>
      <c r="D46" s="82"/>
      <c r="E46" s="111"/>
      <c r="F46" s="88"/>
      <c r="G46" s="89"/>
      <c r="H46" s="67"/>
      <c r="I46" s="259"/>
      <c r="J46" s="74"/>
      <c r="K46" s="75"/>
      <c r="L46" s="76"/>
      <c r="M46" s="104"/>
      <c r="N46" s="77"/>
    </row>
    <row r="47" spans="1:15" ht="12.75" customHeight="1" x14ac:dyDescent="0.25">
      <c r="A47" s="146"/>
      <c r="B47" s="86"/>
      <c r="C47" s="87"/>
      <c r="D47" s="82"/>
      <c r="E47" s="111"/>
      <c r="F47" s="88"/>
      <c r="G47" s="89"/>
      <c r="H47" s="67"/>
      <c r="I47" s="259"/>
      <c r="J47" s="74"/>
      <c r="K47" s="75"/>
      <c r="L47" s="76"/>
      <c r="M47" s="104"/>
      <c r="N47" s="77"/>
    </row>
    <row r="48" spans="1:15" ht="12.75" customHeight="1" x14ac:dyDescent="0.25">
      <c r="A48" s="146"/>
      <c r="B48" s="85"/>
      <c r="C48" s="87"/>
      <c r="D48" s="82"/>
      <c r="E48" s="111"/>
      <c r="F48" s="88"/>
      <c r="G48" s="89"/>
      <c r="H48" s="67"/>
      <c r="I48" s="259"/>
      <c r="J48" s="74"/>
      <c r="K48" s="75"/>
      <c r="L48" s="76"/>
      <c r="M48" s="104"/>
      <c r="N48" s="77"/>
      <c r="O48" s="24"/>
    </row>
    <row r="49" spans="1:15" ht="12.75" customHeight="1" x14ac:dyDescent="0.25">
      <c r="A49" s="146"/>
      <c r="B49" s="85"/>
      <c r="C49" s="87"/>
      <c r="D49" s="82"/>
      <c r="E49" s="111"/>
      <c r="F49" s="88"/>
      <c r="G49" s="89"/>
      <c r="H49" s="67"/>
      <c r="I49" s="259"/>
      <c r="J49" s="74"/>
      <c r="K49" s="75"/>
      <c r="L49" s="76"/>
      <c r="M49" s="104"/>
      <c r="N49" s="77"/>
      <c r="O49" s="24"/>
    </row>
    <row r="50" spans="1:15" ht="12.75" customHeight="1" x14ac:dyDescent="0.25">
      <c r="A50" s="146"/>
      <c r="B50" s="275"/>
      <c r="C50" s="87"/>
      <c r="D50" s="82"/>
      <c r="E50" s="111"/>
      <c r="F50" s="88"/>
      <c r="G50" s="89"/>
      <c r="H50" s="67"/>
      <c r="I50" s="259"/>
      <c r="J50" s="74"/>
      <c r="K50" s="75"/>
      <c r="L50" s="76"/>
      <c r="M50" s="104"/>
      <c r="N50" s="77"/>
      <c r="O50" s="24"/>
    </row>
    <row r="51" spans="1:15" ht="12.75" customHeight="1" x14ac:dyDescent="0.25">
      <c r="A51" s="146"/>
      <c r="B51" s="85"/>
      <c r="C51" s="87"/>
      <c r="D51" s="82"/>
      <c r="E51" s="111"/>
      <c r="F51" s="90"/>
      <c r="G51" s="89"/>
      <c r="H51" s="67"/>
      <c r="I51" s="259"/>
      <c r="J51" s="74"/>
      <c r="K51" s="75"/>
      <c r="L51" s="76"/>
      <c r="M51" s="104"/>
      <c r="N51" s="77"/>
    </row>
    <row r="52" spans="1:15" ht="12.75" customHeight="1" x14ac:dyDescent="0.25">
      <c r="A52" s="146"/>
      <c r="B52" s="276"/>
      <c r="C52" s="87"/>
      <c r="D52" s="82"/>
      <c r="E52" s="111"/>
      <c r="F52" s="88"/>
      <c r="G52" s="89"/>
      <c r="H52" s="67"/>
      <c r="I52" s="259"/>
      <c r="J52" s="74"/>
      <c r="K52" s="75"/>
      <c r="L52" s="76"/>
      <c r="M52" s="104"/>
      <c r="N52" s="77"/>
      <c r="O52" s="24"/>
    </row>
    <row r="53" spans="1:15" ht="12.75" customHeight="1" x14ac:dyDescent="0.25">
      <c r="A53" s="146"/>
      <c r="B53" s="276"/>
      <c r="C53" s="87"/>
      <c r="D53" s="82"/>
      <c r="E53" s="111"/>
      <c r="F53" s="88"/>
      <c r="G53" s="89"/>
      <c r="H53" s="67"/>
      <c r="I53" s="259"/>
      <c r="J53" s="74"/>
      <c r="K53" s="75"/>
      <c r="L53" s="76"/>
      <c r="M53" s="104"/>
      <c r="N53" s="77"/>
    </row>
    <row r="54" spans="1:15" ht="12.75" customHeight="1" x14ac:dyDescent="0.25">
      <c r="A54" s="146"/>
      <c r="B54" s="86"/>
      <c r="C54" s="87"/>
      <c r="D54" s="82"/>
      <c r="E54" s="111"/>
      <c r="F54" s="88"/>
      <c r="G54" s="89"/>
      <c r="H54" s="67"/>
      <c r="I54" s="259"/>
      <c r="J54" s="74"/>
      <c r="K54" s="75"/>
      <c r="L54" s="76"/>
      <c r="M54" s="104"/>
      <c r="N54" s="77"/>
      <c r="O54" s="24"/>
    </row>
    <row r="55" spans="1:15" ht="12.75" customHeight="1" x14ac:dyDescent="0.25">
      <c r="A55" s="146"/>
      <c r="B55" s="85"/>
      <c r="C55" s="87"/>
      <c r="D55" s="82"/>
      <c r="E55" s="111"/>
      <c r="F55" s="88"/>
      <c r="G55" s="89"/>
      <c r="H55" s="67"/>
      <c r="I55" s="259"/>
      <c r="J55" s="74"/>
      <c r="K55" s="75"/>
      <c r="L55" s="76"/>
      <c r="M55" s="104"/>
      <c r="N55" s="77"/>
      <c r="O55" s="24"/>
    </row>
    <row r="56" spans="1:15" ht="12.75" customHeight="1" x14ac:dyDescent="0.25">
      <c r="A56" s="146"/>
      <c r="B56" s="85"/>
      <c r="C56" s="87"/>
      <c r="D56" s="82"/>
      <c r="E56" s="111"/>
      <c r="F56" s="119"/>
      <c r="G56" s="89"/>
      <c r="H56" s="67"/>
      <c r="I56" s="259"/>
      <c r="J56" s="74"/>
      <c r="K56" s="75"/>
      <c r="L56" s="76"/>
      <c r="M56" s="104"/>
      <c r="N56" s="77"/>
      <c r="O56" s="24"/>
    </row>
    <row r="57" spans="1:15" ht="12.75" customHeight="1" x14ac:dyDescent="0.25">
      <c r="A57" s="146"/>
      <c r="B57" s="85"/>
      <c r="C57" s="87"/>
      <c r="D57" s="82"/>
      <c r="E57" s="111"/>
      <c r="F57" s="88"/>
      <c r="G57" s="89"/>
      <c r="H57" s="67"/>
      <c r="I57" s="259"/>
      <c r="J57" s="74"/>
      <c r="K57" s="75"/>
      <c r="L57" s="76"/>
      <c r="M57" s="104"/>
      <c r="N57" s="77"/>
      <c r="O57" s="24"/>
    </row>
    <row r="58" spans="1:15" ht="12.75" customHeight="1" x14ac:dyDescent="0.25">
      <c r="A58" s="146"/>
      <c r="B58" s="85"/>
      <c r="C58" s="87"/>
      <c r="D58" s="82"/>
      <c r="E58" s="111"/>
      <c r="F58" s="88"/>
      <c r="G58" s="89"/>
      <c r="H58" s="67"/>
      <c r="I58" s="259"/>
      <c r="J58" s="74"/>
      <c r="K58" s="75"/>
      <c r="L58" s="76"/>
      <c r="M58" s="104"/>
      <c r="N58" s="77"/>
      <c r="O58" s="24"/>
    </row>
    <row r="59" spans="1:15" ht="12.75" customHeight="1" x14ac:dyDescent="0.25">
      <c r="A59" s="146"/>
      <c r="B59" s="85"/>
      <c r="C59" s="87"/>
      <c r="D59" s="82"/>
      <c r="E59" s="111"/>
      <c r="F59" s="88"/>
      <c r="G59" s="89"/>
      <c r="H59" s="67"/>
      <c r="I59" s="259"/>
      <c r="J59" s="74"/>
      <c r="K59" s="75"/>
      <c r="L59" s="76"/>
      <c r="M59" s="104"/>
      <c r="N59" s="77"/>
      <c r="O59" s="24"/>
    </row>
    <row r="60" spans="1:15" ht="12.75" customHeight="1" x14ac:dyDescent="0.25">
      <c r="A60" s="146"/>
      <c r="B60" s="116"/>
      <c r="C60" s="117"/>
      <c r="D60" s="82"/>
      <c r="E60" s="118"/>
      <c r="F60" s="88"/>
      <c r="G60" s="89"/>
      <c r="H60" s="67"/>
      <c r="I60" s="259"/>
      <c r="J60" s="74"/>
      <c r="K60" s="75"/>
      <c r="L60" s="76"/>
      <c r="M60" s="104"/>
      <c r="N60" s="77"/>
      <c r="O60" s="24"/>
    </row>
    <row r="61" spans="1:15" ht="12.75" customHeight="1" x14ac:dyDescent="0.25">
      <c r="A61" s="146"/>
      <c r="B61" s="85"/>
      <c r="C61" s="87"/>
      <c r="D61" s="82"/>
      <c r="E61" s="111"/>
      <c r="F61" s="88"/>
      <c r="G61" s="89"/>
      <c r="H61" s="67"/>
      <c r="I61" s="259"/>
      <c r="J61" s="74"/>
      <c r="K61" s="75"/>
      <c r="L61" s="76"/>
      <c r="M61" s="104"/>
      <c r="N61" s="77"/>
      <c r="O61" s="24"/>
    </row>
    <row r="62" spans="1:15" ht="12.75" customHeight="1" x14ac:dyDescent="0.25">
      <c r="A62" s="146"/>
      <c r="B62" s="85"/>
      <c r="C62" s="87"/>
      <c r="D62" s="82"/>
      <c r="E62" s="111"/>
      <c r="F62" s="88"/>
      <c r="G62" s="89"/>
      <c r="H62" s="67"/>
      <c r="I62" s="259"/>
      <c r="J62" s="74"/>
      <c r="K62" s="75"/>
      <c r="L62" s="76"/>
      <c r="M62" s="104"/>
      <c r="N62" s="77"/>
      <c r="O62" s="24"/>
    </row>
    <row r="63" spans="1:15" ht="12.75" customHeight="1" x14ac:dyDescent="0.25">
      <c r="A63" s="146"/>
      <c r="B63" s="85"/>
      <c r="C63" s="87"/>
      <c r="D63" s="82"/>
      <c r="E63" s="93"/>
      <c r="F63" s="66"/>
      <c r="G63" s="215"/>
      <c r="H63" s="67"/>
      <c r="I63" s="68"/>
      <c r="J63" s="74"/>
      <c r="K63" s="75"/>
      <c r="L63" s="76"/>
      <c r="M63" s="160"/>
      <c r="N63" s="77"/>
      <c r="O63" s="24"/>
    </row>
    <row r="64" spans="1:15" ht="12.75" customHeight="1" x14ac:dyDescent="0.25">
      <c r="A64" s="146"/>
      <c r="B64" s="85"/>
      <c r="C64" s="87"/>
      <c r="D64" s="82"/>
      <c r="E64" s="93"/>
      <c r="F64" s="66"/>
      <c r="G64" s="215"/>
      <c r="H64" s="67"/>
      <c r="I64" s="68"/>
      <c r="J64" s="74"/>
      <c r="K64" s="75"/>
      <c r="L64" s="76"/>
      <c r="M64" s="160"/>
      <c r="N64" s="77"/>
    </row>
    <row r="65" spans="1:15" ht="12.75" customHeight="1" x14ac:dyDescent="0.25">
      <c r="A65" s="146"/>
      <c r="B65" s="85"/>
      <c r="C65" s="87"/>
      <c r="D65" s="82"/>
      <c r="E65" s="93"/>
      <c r="F65" s="66"/>
      <c r="G65" s="215"/>
      <c r="H65" s="67"/>
      <c r="I65" s="68"/>
      <c r="J65" s="74"/>
      <c r="K65" s="75"/>
      <c r="L65" s="76"/>
      <c r="M65" s="273"/>
      <c r="N65" s="77"/>
    </row>
    <row r="66" spans="1:15" ht="12.75" customHeight="1" x14ac:dyDescent="0.25">
      <c r="A66" s="146"/>
      <c r="B66" s="85"/>
      <c r="C66" s="87"/>
      <c r="D66" s="82"/>
      <c r="E66" s="93"/>
      <c r="F66" s="66"/>
      <c r="G66" s="215"/>
      <c r="H66" s="67"/>
      <c r="I66" s="68"/>
      <c r="J66" s="74"/>
      <c r="K66" s="75"/>
      <c r="L66" s="76"/>
      <c r="M66" s="273"/>
      <c r="N66" s="77"/>
    </row>
    <row r="67" spans="1:15" ht="12.75" customHeight="1" x14ac:dyDescent="0.25">
      <c r="A67" s="146"/>
      <c r="B67" s="85"/>
      <c r="C67" s="87"/>
      <c r="D67" s="82"/>
      <c r="E67" s="111"/>
      <c r="F67" s="88"/>
      <c r="G67" s="89"/>
      <c r="H67" s="67"/>
      <c r="I67" s="259"/>
      <c r="J67" s="74"/>
      <c r="K67" s="75"/>
      <c r="L67" s="76"/>
      <c r="M67" s="104"/>
      <c r="N67" s="77"/>
    </row>
    <row r="68" spans="1:15" ht="12.75" customHeight="1" x14ac:dyDescent="0.25">
      <c r="A68" s="146"/>
      <c r="B68" s="85"/>
      <c r="C68" s="87"/>
      <c r="D68" s="82"/>
      <c r="E68" s="93"/>
      <c r="F68" s="66"/>
      <c r="G68" s="215"/>
      <c r="H68" s="67"/>
      <c r="I68" s="68"/>
      <c r="J68" s="74"/>
      <c r="K68" s="75"/>
      <c r="L68" s="76"/>
      <c r="M68" s="160"/>
      <c r="N68" s="77"/>
      <c r="O68" s="24"/>
    </row>
    <row r="69" spans="1:15" ht="12.75" customHeight="1" x14ac:dyDescent="0.25">
      <c r="A69" s="146"/>
      <c r="B69" s="85"/>
      <c r="C69" s="87"/>
      <c r="D69" s="82"/>
      <c r="E69" s="93"/>
      <c r="F69" s="66"/>
      <c r="G69" s="215"/>
      <c r="H69" s="67"/>
      <c r="I69" s="68"/>
      <c r="J69" s="74"/>
      <c r="K69" s="75"/>
      <c r="L69" s="76"/>
      <c r="M69" s="160"/>
      <c r="N69" s="77"/>
      <c r="O69" s="24"/>
    </row>
    <row r="70" spans="1:15" ht="12.75" customHeight="1" x14ac:dyDescent="0.25">
      <c r="A70" s="146"/>
      <c r="B70" s="85"/>
      <c r="C70" s="87"/>
      <c r="D70" s="82"/>
      <c r="E70" s="93"/>
      <c r="F70" s="66"/>
      <c r="G70" s="215"/>
      <c r="H70" s="67"/>
      <c r="I70" s="68"/>
      <c r="J70" s="74"/>
      <c r="K70" s="75"/>
      <c r="L70" s="76"/>
      <c r="M70" s="160"/>
      <c r="N70" s="77"/>
      <c r="O70" s="24"/>
    </row>
    <row r="71" spans="1:15" ht="12.75" customHeight="1" x14ac:dyDescent="0.25">
      <c r="A71" s="146"/>
      <c r="B71" s="85"/>
      <c r="C71" s="87"/>
      <c r="D71" s="82"/>
      <c r="E71" s="93"/>
      <c r="F71" s="66"/>
      <c r="G71" s="215"/>
      <c r="H71" s="67"/>
      <c r="I71" s="68"/>
      <c r="J71" s="74"/>
      <c r="K71" s="75"/>
      <c r="L71" s="76"/>
      <c r="M71" s="160"/>
      <c r="N71" s="77"/>
    </row>
    <row r="72" spans="1:15" ht="12.75" customHeight="1" x14ac:dyDescent="0.25">
      <c r="A72" s="146"/>
      <c r="B72" s="85"/>
      <c r="C72" s="87"/>
      <c r="D72" s="82"/>
      <c r="E72" s="93"/>
      <c r="F72" s="66"/>
      <c r="G72" s="215"/>
      <c r="H72" s="67"/>
      <c r="I72" s="68"/>
      <c r="J72" s="74"/>
      <c r="K72" s="75"/>
      <c r="L72" s="76"/>
      <c r="M72" s="160"/>
      <c r="N72" s="77"/>
    </row>
    <row r="73" spans="1:15" ht="12.75" customHeight="1" x14ac:dyDescent="0.25">
      <c r="A73" s="146"/>
      <c r="B73" s="85"/>
      <c r="C73" s="87"/>
      <c r="D73" s="82"/>
      <c r="E73" s="93"/>
      <c r="F73" s="66"/>
      <c r="G73" s="215"/>
      <c r="H73" s="67"/>
      <c r="I73" s="68"/>
      <c r="J73" s="74"/>
      <c r="K73" s="75"/>
      <c r="L73" s="76"/>
      <c r="M73" s="160"/>
      <c r="N73" s="77"/>
    </row>
    <row r="74" spans="1:15" ht="12.75" customHeight="1" x14ac:dyDescent="0.25">
      <c r="A74" s="146"/>
      <c r="B74" s="85"/>
      <c r="C74" s="87"/>
      <c r="D74" s="82"/>
      <c r="E74" s="93"/>
      <c r="F74" s="66"/>
      <c r="G74" s="215"/>
      <c r="H74" s="67"/>
      <c r="I74" s="68"/>
      <c r="J74" s="74"/>
      <c r="K74" s="75"/>
      <c r="L74" s="76"/>
      <c r="M74" s="160"/>
      <c r="N74" s="77"/>
    </row>
    <row r="75" spans="1:15" ht="12.75" customHeight="1" x14ac:dyDescent="0.25">
      <c r="A75" s="146"/>
      <c r="B75" s="85"/>
      <c r="C75" s="87"/>
      <c r="D75" s="82"/>
      <c r="E75" s="93"/>
      <c r="F75" s="66"/>
      <c r="G75" s="215"/>
      <c r="H75" s="67"/>
      <c r="I75" s="68"/>
      <c r="J75" s="74"/>
      <c r="K75" s="75"/>
      <c r="L75" s="76"/>
      <c r="M75" s="160"/>
      <c r="N75" s="77"/>
      <c r="O75" s="24"/>
    </row>
    <row r="76" spans="1:15" ht="12.75" customHeight="1" x14ac:dyDescent="0.25">
      <c r="A76" s="146"/>
      <c r="B76" s="85"/>
      <c r="C76" s="87"/>
      <c r="D76" s="82"/>
      <c r="E76" s="93"/>
      <c r="F76" s="66"/>
      <c r="G76" s="215"/>
      <c r="H76" s="67"/>
      <c r="I76" s="68"/>
      <c r="J76" s="74"/>
      <c r="K76" s="75"/>
      <c r="L76" s="76"/>
      <c r="M76" s="160"/>
      <c r="N76" s="77"/>
      <c r="O76" s="24"/>
    </row>
    <row r="77" spans="1:15" ht="12.75" customHeight="1" x14ac:dyDescent="0.25">
      <c r="A77" s="146"/>
      <c r="B77" s="85"/>
      <c r="C77" s="87"/>
      <c r="D77" s="82"/>
      <c r="E77" s="93"/>
      <c r="F77" s="66"/>
      <c r="G77" s="215"/>
      <c r="H77" s="67"/>
      <c r="I77" s="68"/>
      <c r="J77" s="74"/>
      <c r="K77" s="75"/>
      <c r="L77" s="76"/>
      <c r="M77" s="160"/>
      <c r="N77" s="77"/>
      <c r="O77" s="24"/>
    </row>
    <row r="78" spans="1:15" ht="12.75" customHeight="1" x14ac:dyDescent="0.25">
      <c r="A78" s="146"/>
      <c r="B78" s="85"/>
      <c r="C78" s="87"/>
      <c r="D78" s="82"/>
      <c r="E78" s="93"/>
      <c r="F78" s="66"/>
      <c r="G78" s="215"/>
      <c r="H78" s="67"/>
      <c r="I78" s="68"/>
      <c r="J78" s="74"/>
      <c r="K78" s="75"/>
      <c r="L78" s="76"/>
      <c r="M78" s="160"/>
      <c r="N78" s="77"/>
      <c r="O78" s="24"/>
    </row>
    <row r="79" spans="1:15" ht="12.75" customHeight="1" x14ac:dyDescent="0.25">
      <c r="A79" s="146"/>
      <c r="B79" s="85"/>
      <c r="C79" s="87"/>
      <c r="D79" s="82"/>
      <c r="E79" s="93"/>
      <c r="F79" s="66"/>
      <c r="G79" s="215"/>
      <c r="H79" s="67"/>
      <c r="I79" s="68"/>
      <c r="J79" s="74"/>
      <c r="K79" s="75"/>
      <c r="L79" s="76"/>
      <c r="M79" s="160"/>
      <c r="N79" s="77"/>
      <c r="O79" s="24"/>
    </row>
    <row r="80" spans="1:15" ht="12.75" customHeight="1" x14ac:dyDescent="0.25">
      <c r="A80" s="146"/>
      <c r="B80" s="85"/>
      <c r="C80" s="87"/>
      <c r="D80" s="82"/>
      <c r="E80" s="93"/>
      <c r="F80" s="66"/>
      <c r="G80" s="215"/>
      <c r="H80" s="67"/>
      <c r="I80" s="68"/>
      <c r="J80" s="74"/>
      <c r="K80" s="75"/>
      <c r="L80" s="76"/>
      <c r="M80" s="160"/>
      <c r="N80" s="77"/>
      <c r="O80" s="24"/>
    </row>
    <row r="81" spans="1:15" ht="12.75" customHeight="1" x14ac:dyDescent="0.25">
      <c r="A81" s="146"/>
      <c r="B81" s="85"/>
      <c r="C81" s="87"/>
      <c r="D81" s="82"/>
      <c r="E81" s="93"/>
      <c r="F81" s="66"/>
      <c r="G81" s="215"/>
      <c r="H81" s="67"/>
      <c r="I81" s="68"/>
      <c r="J81" s="74"/>
      <c r="K81" s="75"/>
      <c r="L81" s="76"/>
      <c r="M81" s="160"/>
      <c r="N81" s="77"/>
      <c r="O81" s="24"/>
    </row>
    <row r="82" spans="1:15" ht="12.75" customHeight="1" x14ac:dyDescent="0.25">
      <c r="A82" s="146"/>
      <c r="B82" s="85"/>
      <c r="C82" s="87"/>
      <c r="D82" s="82"/>
      <c r="E82" s="93"/>
      <c r="F82" s="66"/>
      <c r="G82" s="215"/>
      <c r="H82" s="67"/>
      <c r="I82" s="68"/>
      <c r="J82" s="74"/>
      <c r="K82" s="75"/>
      <c r="L82" s="76"/>
      <c r="M82" s="160"/>
      <c r="N82" s="77"/>
    </row>
    <row r="83" spans="1:15" ht="12.75" customHeight="1" x14ac:dyDescent="0.25">
      <c r="A83" s="146"/>
      <c r="B83" s="85"/>
      <c r="C83" s="87"/>
      <c r="D83" s="82"/>
      <c r="E83" s="93"/>
      <c r="F83" s="66"/>
      <c r="G83" s="215"/>
      <c r="H83" s="67"/>
      <c r="I83" s="68"/>
      <c r="J83" s="74"/>
      <c r="K83" s="75"/>
      <c r="L83" s="76"/>
      <c r="M83" s="160"/>
      <c r="N83" s="77"/>
    </row>
    <row r="84" spans="1:15" ht="12.75" customHeight="1" x14ac:dyDescent="0.25">
      <c r="A84" s="146"/>
      <c r="B84" s="85"/>
      <c r="C84" s="87"/>
      <c r="D84" s="82"/>
      <c r="E84" s="93"/>
      <c r="F84" s="66"/>
      <c r="G84" s="215"/>
      <c r="H84" s="67"/>
      <c r="I84" s="68"/>
      <c r="J84" s="74"/>
      <c r="K84" s="75"/>
      <c r="L84" s="76"/>
      <c r="M84" s="160"/>
      <c r="N84" s="77"/>
    </row>
    <row r="85" spans="1:15" ht="12.75" customHeight="1" x14ac:dyDescent="0.25">
      <c r="A85" s="146"/>
      <c r="B85" s="85"/>
      <c r="C85" s="87"/>
      <c r="D85" s="82"/>
      <c r="E85" s="93"/>
      <c r="F85" s="66"/>
      <c r="G85" s="215"/>
      <c r="H85" s="67"/>
      <c r="I85" s="68"/>
      <c r="J85" s="74"/>
      <c r="K85" s="75"/>
      <c r="L85" s="76"/>
      <c r="M85" s="160"/>
      <c r="N85" s="77"/>
    </row>
    <row r="86" spans="1:15" ht="12.75" customHeight="1" x14ac:dyDescent="0.25">
      <c r="A86" s="146"/>
      <c r="B86" s="85"/>
      <c r="C86" s="87"/>
      <c r="D86" s="82"/>
      <c r="E86" s="93"/>
      <c r="F86" s="66"/>
      <c r="G86" s="215"/>
      <c r="H86" s="67"/>
      <c r="I86" s="68"/>
      <c r="J86" s="74"/>
      <c r="K86" s="75"/>
      <c r="L86" s="76"/>
      <c r="M86" s="160"/>
      <c r="N86" s="77"/>
    </row>
    <row r="87" spans="1:15" ht="12.75" customHeight="1" x14ac:dyDescent="0.25">
      <c r="A87" s="146"/>
      <c r="B87" s="85"/>
      <c r="C87" s="87"/>
      <c r="D87" s="82"/>
      <c r="E87" s="93"/>
      <c r="F87" s="66"/>
      <c r="G87" s="215"/>
      <c r="H87" s="67"/>
      <c r="I87" s="68"/>
      <c r="J87" s="74"/>
      <c r="K87" s="75"/>
      <c r="L87" s="76"/>
      <c r="M87" s="160"/>
      <c r="N87" s="77"/>
    </row>
    <row r="88" spans="1:15" ht="12.75" customHeight="1" x14ac:dyDescent="0.25">
      <c r="A88" s="146"/>
      <c r="B88" s="85"/>
      <c r="C88" s="87"/>
      <c r="D88" s="82"/>
      <c r="E88" s="93"/>
      <c r="F88" s="66"/>
      <c r="G88" s="215"/>
      <c r="H88" s="67"/>
      <c r="I88" s="68"/>
      <c r="J88" s="74"/>
      <c r="K88" s="75"/>
      <c r="L88" s="76"/>
      <c r="M88" s="160"/>
      <c r="N88" s="77"/>
    </row>
    <row r="89" spans="1:15" ht="12.75" customHeight="1" x14ac:dyDescent="0.25">
      <c r="A89" s="146"/>
      <c r="B89" s="85"/>
      <c r="C89" s="87"/>
      <c r="D89" s="82"/>
      <c r="E89" s="93"/>
      <c r="F89" s="66"/>
      <c r="G89" s="215"/>
      <c r="H89" s="67"/>
      <c r="I89" s="68"/>
      <c r="J89" s="74"/>
      <c r="K89" s="75"/>
      <c r="L89" s="76"/>
      <c r="M89" s="160"/>
      <c r="N89" s="77"/>
    </row>
    <row r="90" spans="1:15" ht="12.75" customHeight="1" x14ac:dyDescent="0.25">
      <c r="A90" s="146"/>
      <c r="B90" s="85"/>
      <c r="C90" s="87"/>
      <c r="D90" s="82"/>
      <c r="E90" s="93"/>
      <c r="F90" s="66"/>
      <c r="G90" s="215"/>
      <c r="H90" s="67"/>
      <c r="I90" s="68"/>
      <c r="J90" s="74"/>
      <c r="K90" s="75"/>
      <c r="L90" s="76"/>
      <c r="M90" s="160"/>
      <c r="N90" s="77"/>
    </row>
    <row r="91" spans="1:15" ht="12.75" customHeight="1" x14ac:dyDescent="0.25">
      <c r="A91" s="146"/>
      <c r="B91" s="85"/>
      <c r="C91" s="87"/>
      <c r="D91" s="82"/>
      <c r="E91" s="93"/>
      <c r="F91" s="66"/>
      <c r="G91" s="215"/>
      <c r="H91" s="67"/>
      <c r="I91" s="68"/>
      <c r="J91" s="74"/>
      <c r="K91" s="75"/>
      <c r="L91" s="76"/>
      <c r="M91" s="160"/>
      <c r="N91" s="77"/>
    </row>
    <row r="92" spans="1:15" ht="12.75" customHeight="1" x14ac:dyDescent="0.25">
      <c r="A92" s="146"/>
      <c r="B92" s="85"/>
      <c r="C92" s="87"/>
      <c r="D92" s="82"/>
      <c r="E92" s="93"/>
      <c r="F92" s="66"/>
      <c r="G92" s="215"/>
      <c r="H92" s="67"/>
      <c r="I92" s="68"/>
      <c r="J92" s="74"/>
      <c r="K92" s="75"/>
      <c r="L92" s="76"/>
      <c r="M92" s="160"/>
      <c r="N92" s="77"/>
    </row>
    <row r="93" spans="1:15" ht="12.75" customHeight="1" x14ac:dyDescent="0.25">
      <c r="A93" s="146"/>
      <c r="B93" s="85"/>
      <c r="C93" s="87"/>
      <c r="D93" s="82"/>
      <c r="E93" s="93"/>
      <c r="F93" s="66"/>
      <c r="G93" s="215"/>
      <c r="H93" s="67"/>
      <c r="I93" s="68"/>
      <c r="J93" s="74"/>
      <c r="K93" s="75"/>
      <c r="L93" s="76"/>
      <c r="M93" s="160"/>
      <c r="N93" s="77"/>
    </row>
    <row r="94" spans="1:15" ht="12.75" customHeight="1" x14ac:dyDescent="0.25">
      <c r="A94" s="146"/>
      <c r="B94" s="85"/>
      <c r="C94" s="87"/>
      <c r="D94" s="82"/>
      <c r="E94" s="93"/>
      <c r="F94" s="66"/>
      <c r="G94" s="215"/>
      <c r="H94" s="67"/>
      <c r="I94" s="68"/>
      <c r="J94" s="74"/>
      <c r="K94" s="75"/>
      <c r="L94" s="76"/>
      <c r="M94" s="160"/>
      <c r="N94" s="77"/>
    </row>
    <row r="95" spans="1:15" ht="12.75" customHeight="1" x14ac:dyDescent="0.25">
      <c r="A95" s="146"/>
      <c r="B95" s="85"/>
      <c r="C95" s="87"/>
      <c r="D95" s="82"/>
      <c r="E95" s="93"/>
      <c r="F95" s="66"/>
      <c r="G95" s="215"/>
      <c r="H95" s="67"/>
      <c r="I95" s="68"/>
      <c r="J95" s="74"/>
      <c r="K95" s="75"/>
      <c r="L95" s="76"/>
      <c r="M95" s="160"/>
      <c r="N95" s="77"/>
    </row>
    <row r="96" spans="1:15" ht="12.75" customHeight="1" x14ac:dyDescent="0.25">
      <c r="A96" s="146"/>
      <c r="B96" s="85"/>
      <c r="C96" s="87"/>
      <c r="D96" s="82"/>
      <c r="E96" s="93"/>
      <c r="F96" s="66"/>
      <c r="G96" s="215"/>
      <c r="H96" s="67"/>
      <c r="I96" s="68"/>
      <c r="J96" s="74"/>
      <c r="K96" s="75"/>
      <c r="L96" s="76"/>
      <c r="M96" s="160"/>
      <c r="N96" s="77"/>
    </row>
    <row r="97" spans="1:14" ht="12.75" customHeight="1" x14ac:dyDescent="0.25">
      <c r="A97" s="146"/>
      <c r="B97" s="85"/>
      <c r="C97" s="87"/>
      <c r="D97" s="82"/>
      <c r="E97" s="93"/>
      <c r="F97" s="66"/>
      <c r="G97" s="215"/>
      <c r="H97" s="67"/>
      <c r="I97" s="68"/>
      <c r="J97" s="74"/>
      <c r="K97" s="75"/>
      <c r="L97" s="76"/>
      <c r="M97" s="160"/>
      <c r="N97" s="77"/>
    </row>
    <row r="98" spans="1:14" ht="12.75" customHeight="1" x14ac:dyDescent="0.25">
      <c r="A98" s="146"/>
      <c r="B98" s="85"/>
      <c r="C98" s="87"/>
      <c r="D98" s="82"/>
      <c r="E98" s="93"/>
      <c r="F98" s="66"/>
      <c r="G98" s="215"/>
      <c r="H98" s="67"/>
      <c r="I98" s="68"/>
      <c r="J98" s="74"/>
      <c r="K98" s="75"/>
      <c r="L98" s="76"/>
      <c r="M98" s="160"/>
      <c r="N98" s="77"/>
    </row>
    <row r="99" spans="1:14" ht="12.75" customHeight="1" x14ac:dyDescent="0.25">
      <c r="A99" s="146"/>
      <c r="B99" s="85"/>
      <c r="C99" s="87"/>
      <c r="D99" s="82"/>
      <c r="E99" s="93"/>
      <c r="F99" s="66"/>
      <c r="G99" s="215"/>
      <c r="H99" s="67"/>
      <c r="I99" s="68"/>
      <c r="J99" s="74"/>
      <c r="K99" s="75"/>
      <c r="L99" s="76"/>
      <c r="M99" s="160"/>
      <c r="N99" s="77"/>
    </row>
    <row r="100" spans="1:14" ht="12.75" customHeight="1" x14ac:dyDescent="0.25">
      <c r="A100" s="98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131"/>
      <c r="N100" s="59"/>
    </row>
    <row r="101" spans="1:14" ht="12.75" customHeight="1" x14ac:dyDescent="0.25">
      <c r="A101" s="98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131"/>
      <c r="N101" s="59"/>
    </row>
    <row r="102" spans="1:14" ht="12.75" customHeight="1" x14ac:dyDescent="0.25">
      <c r="A102" s="98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131"/>
      <c r="N102" s="59"/>
    </row>
    <row r="103" spans="1:14" ht="12.75" customHeight="1" x14ac:dyDescent="0.25">
      <c r="A103" s="98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131"/>
      <c r="N103" s="59"/>
    </row>
    <row r="104" spans="1:14" ht="12.75" customHeight="1" x14ac:dyDescent="0.25">
      <c r="A104" s="98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131"/>
      <c r="N104" s="59"/>
    </row>
    <row r="105" spans="1:14" ht="12.75" customHeight="1" x14ac:dyDescent="0.25">
      <c r="A105" s="98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131"/>
      <c r="N105" s="59"/>
    </row>
    <row r="106" spans="1:14" ht="12.75" customHeight="1" x14ac:dyDescent="0.25">
      <c r="A106" s="98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131"/>
      <c r="N106" s="59"/>
    </row>
    <row r="107" spans="1:14" ht="12.75" customHeight="1" x14ac:dyDescent="0.25">
      <c r="A107" s="98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131"/>
      <c r="N107" s="59"/>
    </row>
    <row r="108" spans="1:14" ht="12.75" customHeight="1" x14ac:dyDescent="0.25">
      <c r="A108" s="98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131"/>
      <c r="N108" s="59"/>
    </row>
    <row r="109" spans="1:14" ht="12.75" customHeight="1" x14ac:dyDescent="0.25">
      <c r="A109" s="98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131"/>
      <c r="N109" s="59"/>
    </row>
    <row r="110" spans="1:14" ht="12.75" customHeight="1" x14ac:dyDescent="0.25">
      <c r="A110" s="98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131"/>
      <c r="N110" s="59"/>
    </row>
    <row r="111" spans="1:14" ht="12.75" customHeight="1" x14ac:dyDescent="0.25">
      <c r="A111" s="98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131"/>
      <c r="N111" s="59"/>
    </row>
    <row r="112" spans="1:14" ht="12.75" customHeight="1" x14ac:dyDescent="0.25">
      <c r="A112" s="98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131"/>
      <c r="N112" s="59"/>
    </row>
    <row r="113" spans="1:14" ht="12.75" customHeight="1" x14ac:dyDescent="0.25">
      <c r="A113" s="98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131"/>
      <c r="N113" s="59"/>
    </row>
    <row r="114" spans="1:14" ht="12.75" customHeight="1" x14ac:dyDescent="0.25">
      <c r="A114" s="98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131"/>
      <c r="N114" s="59"/>
    </row>
    <row r="115" spans="1:14" ht="12.75" customHeight="1" x14ac:dyDescent="0.25">
      <c r="A115" s="98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131"/>
      <c r="N115" s="59"/>
    </row>
    <row r="116" spans="1:14" ht="12.75" customHeight="1" x14ac:dyDescent="0.25">
      <c r="A116" s="98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131"/>
      <c r="N116" s="59"/>
    </row>
    <row r="117" spans="1:14" ht="12.75" customHeight="1" x14ac:dyDescent="0.25">
      <c r="A117" s="98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131"/>
      <c r="N117" s="59"/>
    </row>
    <row r="118" spans="1:14" ht="12.75" customHeight="1" x14ac:dyDescent="0.25">
      <c r="A118" s="98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131"/>
      <c r="N118" s="59"/>
    </row>
    <row r="119" spans="1:14" ht="12.75" customHeight="1" x14ac:dyDescent="0.25">
      <c r="A119" s="98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131"/>
      <c r="N119" s="59"/>
    </row>
    <row r="120" spans="1:14" ht="12.75" customHeight="1" x14ac:dyDescent="0.25">
      <c r="A120" s="98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131"/>
      <c r="N120" s="59"/>
    </row>
    <row r="121" spans="1:14" ht="12.75" customHeight="1" x14ac:dyDescent="0.25">
      <c r="A121" s="98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131"/>
      <c r="N121" s="59"/>
    </row>
    <row r="122" spans="1:14" ht="12.75" customHeight="1" x14ac:dyDescent="0.25">
      <c r="A122" s="98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131"/>
      <c r="N122" s="59"/>
    </row>
    <row r="123" spans="1:14" ht="12.75" customHeight="1" x14ac:dyDescent="0.25">
      <c r="A123" s="98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131"/>
      <c r="N123" s="59"/>
    </row>
    <row r="124" spans="1:14" ht="12.75" customHeight="1" x14ac:dyDescent="0.25">
      <c r="A124" s="98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131"/>
      <c r="N124" s="59"/>
    </row>
    <row r="125" spans="1:14" ht="12.75" customHeight="1" x14ac:dyDescent="0.25">
      <c r="A125" s="98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131"/>
      <c r="N125" s="59"/>
    </row>
    <row r="126" spans="1:14" ht="12.75" customHeight="1" x14ac:dyDescent="0.25">
      <c r="A126" s="98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131"/>
      <c r="N126" s="59"/>
    </row>
    <row r="127" spans="1:14" ht="12.75" customHeight="1" x14ac:dyDescent="0.25">
      <c r="A127" s="98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131"/>
      <c r="N127" s="59"/>
    </row>
    <row r="128" spans="1:14" ht="12.75" customHeight="1" x14ac:dyDescent="0.25">
      <c r="A128" s="98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131"/>
      <c r="N128" s="59"/>
    </row>
    <row r="129" spans="1:14" ht="12.75" customHeight="1" x14ac:dyDescent="0.25">
      <c r="A129" s="98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131"/>
      <c r="N129" s="59"/>
    </row>
    <row r="130" spans="1:14" ht="12.75" customHeight="1" x14ac:dyDescent="0.25">
      <c r="A130" s="98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131"/>
      <c r="N130" s="59"/>
    </row>
    <row r="131" spans="1:14" ht="12.75" customHeight="1" x14ac:dyDescent="0.25">
      <c r="A131" s="98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131"/>
      <c r="N131" s="59"/>
    </row>
    <row r="132" spans="1:14" ht="12.75" customHeight="1" x14ac:dyDescent="0.25">
      <c r="A132" s="98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131"/>
      <c r="N132" s="59"/>
    </row>
    <row r="133" spans="1:14" ht="12.75" customHeight="1" x14ac:dyDescent="0.25">
      <c r="A133" s="98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131"/>
      <c r="N133" s="59"/>
    </row>
    <row r="134" spans="1:14" ht="12.75" customHeight="1" x14ac:dyDescent="0.25">
      <c r="A134" s="98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131"/>
      <c r="N134" s="59"/>
    </row>
    <row r="135" spans="1:14" ht="12.75" customHeight="1" x14ac:dyDescent="0.25">
      <c r="A135" s="98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131"/>
      <c r="N135" s="59"/>
    </row>
    <row r="136" spans="1:14" ht="12.75" customHeight="1" x14ac:dyDescent="0.25">
      <c r="A136" s="98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131"/>
      <c r="N136" s="59"/>
    </row>
    <row r="137" spans="1:14" ht="12.75" customHeight="1" x14ac:dyDescent="0.25">
      <c r="A137" s="98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131"/>
      <c r="N137" s="59"/>
    </row>
    <row r="138" spans="1:14" ht="12.75" customHeight="1" x14ac:dyDescent="0.25">
      <c r="A138" s="98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131"/>
      <c r="N138" s="59"/>
    </row>
    <row r="139" spans="1:14" ht="12.75" customHeight="1" x14ac:dyDescent="0.25">
      <c r="A139" s="98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131"/>
      <c r="N139" s="59"/>
    </row>
    <row r="140" spans="1:14" ht="12.75" customHeight="1" x14ac:dyDescent="0.25">
      <c r="A140" s="98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131"/>
      <c r="N140" s="59"/>
    </row>
    <row r="141" spans="1:14" ht="12.75" customHeight="1" x14ac:dyDescent="0.25">
      <c r="A141" s="98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131"/>
      <c r="N141" s="59"/>
    </row>
    <row r="142" spans="1:14" ht="12.75" customHeight="1" x14ac:dyDescent="0.25">
      <c r="A142" s="98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131"/>
      <c r="N142" s="59"/>
    </row>
    <row r="143" spans="1:14" ht="12.75" customHeight="1" x14ac:dyDescent="0.25">
      <c r="A143" s="98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131"/>
      <c r="N143" s="59"/>
    </row>
    <row r="144" spans="1:14" ht="12.75" customHeight="1" x14ac:dyDescent="0.25">
      <c r="A144" s="98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131"/>
      <c r="N144" s="59"/>
    </row>
    <row r="145" spans="1:14" ht="12.75" customHeight="1" x14ac:dyDescent="0.25">
      <c r="A145" s="98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131"/>
      <c r="N145" s="59"/>
    </row>
    <row r="146" spans="1:14" ht="12.75" customHeight="1" x14ac:dyDescent="0.25">
      <c r="A146" s="98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131"/>
      <c r="N146" s="59"/>
    </row>
    <row r="147" spans="1:14" ht="12.75" customHeight="1" x14ac:dyDescent="0.25">
      <c r="A147" s="98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131"/>
      <c r="N147" s="59"/>
    </row>
    <row r="148" spans="1:14" ht="12.75" customHeight="1" x14ac:dyDescent="0.25">
      <c r="A148" s="98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131"/>
      <c r="N148" s="59"/>
    </row>
    <row r="149" spans="1:14" ht="12.75" customHeight="1" x14ac:dyDescent="0.25">
      <c r="A149" s="98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131"/>
      <c r="N149" s="59"/>
    </row>
    <row r="150" spans="1:14" ht="12.75" customHeight="1" x14ac:dyDescent="0.25">
      <c r="A150" s="98"/>
      <c r="B150" s="60"/>
      <c r="C150" s="64"/>
      <c r="D150" s="5"/>
      <c r="E150" s="65"/>
      <c r="F150" s="66"/>
      <c r="G150" s="61"/>
      <c r="H150" s="67"/>
      <c r="I150" s="68"/>
      <c r="J150" s="62"/>
      <c r="K150" s="69"/>
      <c r="L150" s="70"/>
      <c r="M150" s="70"/>
      <c r="N150" s="71"/>
    </row>
    <row r="151" spans="1:14" ht="12.75" customHeight="1" x14ac:dyDescent="0.25">
      <c r="A151" s="98"/>
      <c r="B151" s="60"/>
      <c r="C151" s="64"/>
      <c r="D151" s="5"/>
      <c r="E151" s="65"/>
      <c r="F151" s="66"/>
      <c r="G151" s="61"/>
      <c r="H151" s="67"/>
      <c r="I151" s="68"/>
      <c r="J151" s="62"/>
      <c r="K151" s="69"/>
      <c r="L151" s="70"/>
      <c r="M151" s="70"/>
      <c r="N151" s="71"/>
    </row>
    <row r="152" spans="1:14" ht="12.75" customHeight="1" x14ac:dyDescent="0.25">
      <c r="A152" s="98"/>
      <c r="B152" s="60"/>
      <c r="C152" s="64"/>
      <c r="D152" s="5"/>
      <c r="E152" s="65"/>
      <c r="F152" s="66"/>
      <c r="G152" s="61"/>
      <c r="H152" s="67"/>
      <c r="I152" s="68"/>
      <c r="J152" s="62"/>
      <c r="K152" s="69"/>
      <c r="L152" s="70"/>
      <c r="M152" s="70"/>
      <c r="N152" s="71"/>
    </row>
    <row r="153" spans="1:14" ht="12.75" customHeight="1" x14ac:dyDescent="0.25">
      <c r="A153" s="98"/>
      <c r="B153" s="60"/>
      <c r="C153" s="64"/>
      <c r="D153" s="5"/>
      <c r="E153" s="65"/>
      <c r="F153" s="66"/>
      <c r="G153" s="61"/>
      <c r="H153" s="67"/>
      <c r="I153" s="68"/>
      <c r="J153" s="62"/>
      <c r="K153" s="69"/>
      <c r="L153" s="70"/>
      <c r="M153" s="70"/>
      <c r="N153" s="71"/>
    </row>
    <row r="154" spans="1:14" ht="12.75" customHeight="1" x14ac:dyDescent="0.25">
      <c r="A154" s="98"/>
      <c r="B154" s="60"/>
      <c r="C154" s="64"/>
      <c r="D154" s="5"/>
      <c r="E154" s="65"/>
      <c r="F154" s="66"/>
      <c r="G154" s="61"/>
      <c r="H154" s="67"/>
      <c r="I154" s="68"/>
      <c r="J154" s="62"/>
      <c r="K154" s="69"/>
      <c r="L154" s="70"/>
      <c r="M154" s="70"/>
      <c r="N154" s="71"/>
    </row>
    <row r="155" spans="1:14" ht="12.75" customHeight="1" x14ac:dyDescent="0.25">
      <c r="A155" s="98"/>
      <c r="B155" s="60"/>
      <c r="C155" s="64"/>
      <c r="D155" s="5"/>
      <c r="E155" s="65"/>
      <c r="F155" s="66"/>
      <c r="G155" s="61"/>
      <c r="H155" s="67"/>
      <c r="I155" s="68"/>
      <c r="J155" s="62"/>
      <c r="K155" s="69"/>
      <c r="L155" s="70"/>
      <c r="M155" s="70"/>
      <c r="N155" s="71"/>
    </row>
    <row r="156" spans="1:14" ht="12.75" customHeight="1" x14ac:dyDescent="0.25">
      <c r="A156" s="98"/>
      <c r="B156" s="60"/>
      <c r="C156" s="64"/>
      <c r="D156" s="5"/>
      <c r="E156" s="65"/>
      <c r="F156" s="66"/>
      <c r="G156" s="61"/>
      <c r="H156" s="67"/>
      <c r="I156" s="68"/>
      <c r="J156" s="62"/>
      <c r="K156" s="69"/>
      <c r="L156" s="70"/>
      <c r="M156" s="70"/>
      <c r="N156" s="71"/>
    </row>
    <row r="157" spans="1:14" ht="12.75" customHeight="1" x14ac:dyDescent="0.25">
      <c r="A157" s="98"/>
      <c r="B157" s="60"/>
      <c r="C157" s="64"/>
      <c r="D157" s="5"/>
      <c r="E157" s="65"/>
      <c r="F157" s="66"/>
      <c r="G157" s="61"/>
      <c r="H157" s="67"/>
      <c r="I157" s="68"/>
      <c r="J157" s="62"/>
      <c r="K157" s="69"/>
      <c r="L157" s="70"/>
      <c r="M157" s="70"/>
      <c r="N157" s="71"/>
    </row>
    <row r="158" spans="1:14" ht="12.75" customHeight="1" x14ac:dyDescent="0.25">
      <c r="A158" s="98"/>
      <c r="B158" s="60"/>
      <c r="C158" s="64"/>
      <c r="D158" s="5"/>
      <c r="E158" s="65"/>
      <c r="F158" s="66"/>
      <c r="G158" s="61"/>
      <c r="H158" s="67"/>
      <c r="I158" s="68"/>
      <c r="J158" s="62"/>
      <c r="K158" s="69"/>
      <c r="L158" s="70"/>
      <c r="M158" s="70"/>
      <c r="N158" s="71"/>
    </row>
    <row r="159" spans="1:14" ht="12.75" customHeight="1" x14ac:dyDescent="0.25">
      <c r="A159" s="98"/>
      <c r="B159" s="60"/>
      <c r="C159" s="64"/>
      <c r="D159" s="5"/>
      <c r="E159" s="65"/>
      <c r="F159" s="66"/>
      <c r="G159" s="61"/>
      <c r="H159" s="67"/>
      <c r="I159" s="68"/>
      <c r="J159" s="62"/>
      <c r="K159" s="69"/>
      <c r="L159" s="70"/>
      <c r="M159" s="70"/>
      <c r="N159" s="71"/>
    </row>
    <row r="160" spans="1:14" ht="12.75" customHeight="1" x14ac:dyDescent="0.25">
      <c r="A160" s="98"/>
      <c r="B160" s="60"/>
      <c r="C160" s="64"/>
      <c r="D160" s="5"/>
      <c r="E160" s="65"/>
      <c r="F160" s="66"/>
      <c r="G160" s="61"/>
      <c r="H160" s="67"/>
      <c r="I160" s="68"/>
      <c r="J160" s="62"/>
      <c r="K160" s="69"/>
      <c r="L160" s="70"/>
      <c r="M160" s="70"/>
      <c r="N160" s="71"/>
    </row>
    <row r="161" spans="1:14" ht="12.75" customHeight="1" x14ac:dyDescent="0.25">
      <c r="A161" s="98"/>
      <c r="B161" s="60"/>
      <c r="C161" s="64"/>
      <c r="D161" s="5"/>
      <c r="E161" s="65"/>
      <c r="F161" s="66"/>
      <c r="G161" s="61"/>
      <c r="H161" s="67"/>
      <c r="I161" s="68"/>
      <c r="J161" s="62"/>
      <c r="K161" s="69"/>
      <c r="L161" s="70"/>
      <c r="M161" s="70"/>
      <c r="N161" s="71"/>
    </row>
    <row r="162" spans="1:14" ht="12.75" customHeight="1" x14ac:dyDescent="0.25">
      <c r="A162" s="98"/>
      <c r="B162" s="60"/>
      <c r="C162" s="64"/>
      <c r="D162" s="5"/>
      <c r="E162" s="65"/>
      <c r="F162" s="66"/>
      <c r="G162" s="61"/>
      <c r="H162" s="67"/>
      <c r="I162" s="68"/>
      <c r="J162" s="62"/>
      <c r="K162" s="69"/>
      <c r="L162" s="70"/>
      <c r="M162" s="70"/>
      <c r="N162" s="71"/>
    </row>
    <row r="163" spans="1:14" ht="12.75" customHeight="1" x14ac:dyDescent="0.25">
      <c r="A163" s="98"/>
      <c r="B163" s="60"/>
      <c r="C163" s="64"/>
      <c r="D163" s="5"/>
      <c r="E163" s="65"/>
      <c r="F163" s="66"/>
      <c r="G163" s="61"/>
      <c r="H163" s="67"/>
      <c r="I163" s="68"/>
      <c r="J163" s="62"/>
      <c r="K163" s="69"/>
      <c r="L163" s="70"/>
      <c r="M163" s="70"/>
      <c r="N163" s="71"/>
    </row>
    <row r="164" spans="1:14" ht="12.75" customHeight="1" x14ac:dyDescent="0.25">
      <c r="A164" s="98"/>
      <c r="B164" s="60"/>
      <c r="C164" s="64"/>
      <c r="D164" s="5"/>
      <c r="E164" s="65"/>
      <c r="F164" s="66"/>
      <c r="G164" s="61"/>
      <c r="H164" s="67"/>
      <c r="I164" s="68"/>
      <c r="J164" s="62"/>
      <c r="K164" s="69"/>
      <c r="L164" s="70"/>
      <c r="M164" s="70"/>
      <c r="N164" s="71"/>
    </row>
    <row r="165" spans="1:14" ht="12.75" customHeight="1" x14ac:dyDescent="0.25">
      <c r="A165" s="98"/>
      <c r="B165" s="60"/>
      <c r="C165" s="64"/>
      <c r="D165" s="5"/>
      <c r="E165" s="65"/>
      <c r="F165" s="66"/>
      <c r="G165" s="61"/>
      <c r="H165" s="67"/>
      <c r="I165" s="68"/>
      <c r="J165" s="62"/>
      <c r="K165" s="69"/>
      <c r="L165" s="70"/>
      <c r="M165" s="70"/>
      <c r="N165" s="71"/>
    </row>
    <row r="166" spans="1:14" ht="12.75" customHeight="1" x14ac:dyDescent="0.25">
      <c r="A166" s="98"/>
      <c r="B166" s="60"/>
      <c r="C166" s="64"/>
      <c r="D166" s="5"/>
      <c r="E166" s="65"/>
      <c r="F166" s="66"/>
      <c r="G166" s="61"/>
      <c r="H166" s="67"/>
      <c r="I166" s="68"/>
      <c r="J166" s="62"/>
      <c r="K166" s="69"/>
      <c r="L166" s="70"/>
      <c r="M166" s="70"/>
      <c r="N166" s="71"/>
    </row>
    <row r="167" spans="1:14" ht="12.75" customHeight="1" x14ac:dyDescent="0.25">
      <c r="A167" s="98"/>
      <c r="B167" s="60"/>
      <c r="C167" s="64"/>
      <c r="D167" s="5"/>
      <c r="E167" s="65"/>
      <c r="F167" s="66"/>
      <c r="G167" s="61"/>
      <c r="H167" s="67"/>
      <c r="I167" s="68"/>
      <c r="J167" s="62"/>
      <c r="K167" s="69"/>
      <c r="L167" s="70"/>
      <c r="M167" s="70"/>
      <c r="N167" s="71"/>
    </row>
    <row r="168" spans="1:14" ht="12.75" customHeight="1" x14ac:dyDescent="0.25">
      <c r="A168" s="98"/>
      <c r="B168" s="60"/>
      <c r="C168" s="64"/>
      <c r="D168" s="5"/>
      <c r="E168" s="65"/>
      <c r="F168" s="66"/>
      <c r="G168" s="61"/>
      <c r="H168" s="67"/>
      <c r="I168" s="68"/>
      <c r="J168" s="62"/>
      <c r="K168" s="69"/>
      <c r="L168" s="70"/>
      <c r="M168" s="70"/>
      <c r="N168" s="71"/>
    </row>
    <row r="169" spans="1:14" ht="12.75" customHeight="1" x14ac:dyDescent="0.25">
      <c r="A169" s="98"/>
      <c r="B169" s="60"/>
      <c r="C169" s="64"/>
      <c r="D169" s="5"/>
      <c r="E169" s="65"/>
      <c r="F169" s="66"/>
      <c r="G169" s="61"/>
      <c r="H169" s="67"/>
      <c r="I169" s="68"/>
      <c r="J169" s="62"/>
      <c r="K169" s="69"/>
      <c r="L169" s="70"/>
      <c r="M169" s="70"/>
      <c r="N169" s="71"/>
    </row>
    <row r="170" spans="1:14" ht="12.75" customHeight="1" x14ac:dyDescent="0.25">
      <c r="A170" s="98"/>
      <c r="B170" s="60"/>
      <c r="C170" s="64"/>
      <c r="D170" s="5"/>
      <c r="E170" s="65"/>
      <c r="F170" s="66"/>
      <c r="G170" s="61"/>
      <c r="H170" s="67"/>
      <c r="I170" s="68"/>
      <c r="J170" s="62"/>
      <c r="K170" s="69"/>
      <c r="L170" s="70"/>
      <c r="M170" s="70"/>
      <c r="N170" s="71"/>
    </row>
    <row r="171" spans="1:14" ht="12.75" customHeight="1" x14ac:dyDescent="0.25">
      <c r="A171" s="98"/>
      <c r="B171" s="60"/>
      <c r="C171" s="64"/>
      <c r="D171" s="5"/>
      <c r="E171" s="65"/>
      <c r="F171" s="66"/>
      <c r="G171" s="61"/>
      <c r="H171" s="67"/>
      <c r="I171" s="68"/>
      <c r="J171" s="62"/>
      <c r="K171" s="69"/>
      <c r="L171" s="70"/>
      <c r="M171" s="70"/>
      <c r="N171" s="71"/>
    </row>
    <row r="172" spans="1:14" ht="12.75" customHeight="1" x14ac:dyDescent="0.25">
      <c r="A172" s="98"/>
      <c r="B172" s="60"/>
      <c r="C172" s="64"/>
      <c r="D172" s="5"/>
      <c r="E172" s="65"/>
      <c r="F172" s="66"/>
      <c r="G172" s="61"/>
      <c r="H172" s="67"/>
      <c r="I172" s="68"/>
      <c r="J172" s="62"/>
      <c r="K172" s="69"/>
      <c r="L172" s="70"/>
      <c r="M172" s="70"/>
      <c r="N172" s="71"/>
    </row>
    <row r="173" spans="1:14" ht="12.75" customHeight="1" x14ac:dyDescent="0.25">
      <c r="A173" s="98"/>
      <c r="B173" s="60"/>
      <c r="C173" s="64"/>
      <c r="D173" s="5"/>
      <c r="E173" s="65"/>
      <c r="F173" s="66"/>
      <c r="G173" s="61"/>
      <c r="H173" s="67"/>
      <c r="I173" s="68"/>
      <c r="J173" s="62"/>
      <c r="K173" s="69"/>
      <c r="L173" s="70"/>
      <c r="M173" s="70"/>
      <c r="N173" s="71"/>
    </row>
    <row r="174" spans="1:14" ht="12.75" customHeight="1" x14ac:dyDescent="0.25">
      <c r="A174" s="98"/>
      <c r="B174" s="60"/>
      <c r="C174" s="64"/>
      <c r="D174" s="5"/>
      <c r="E174" s="65"/>
      <c r="F174" s="66"/>
      <c r="G174" s="61"/>
      <c r="H174" s="67"/>
      <c r="I174" s="68"/>
      <c r="J174" s="62"/>
      <c r="K174" s="69"/>
      <c r="L174" s="70"/>
      <c r="M174" s="70"/>
      <c r="N174" s="71"/>
    </row>
    <row r="175" spans="1:14" ht="12.75" customHeight="1" x14ac:dyDescent="0.25">
      <c r="A175" s="98"/>
      <c r="B175" s="60"/>
      <c r="C175" s="64"/>
      <c r="D175" s="5"/>
      <c r="E175" s="65"/>
      <c r="F175" s="66"/>
      <c r="G175" s="61"/>
      <c r="H175" s="67"/>
      <c r="I175" s="68"/>
      <c r="J175" s="62"/>
      <c r="K175" s="69"/>
      <c r="L175" s="70"/>
      <c r="M175" s="70"/>
      <c r="N175" s="71"/>
    </row>
    <row r="176" spans="1:14" ht="12.75" customHeight="1" x14ac:dyDescent="0.25">
      <c r="A176" s="98"/>
      <c r="B176" s="60"/>
      <c r="C176" s="64"/>
      <c r="D176" s="5"/>
      <c r="E176" s="65"/>
      <c r="F176" s="66"/>
      <c r="G176" s="61"/>
      <c r="H176" s="67"/>
      <c r="I176" s="68"/>
      <c r="J176" s="62"/>
      <c r="K176" s="69"/>
      <c r="L176" s="70"/>
      <c r="M176" s="70"/>
      <c r="N176" s="71"/>
    </row>
    <row r="177" spans="1:14" ht="12.75" customHeight="1" x14ac:dyDescent="0.25">
      <c r="A177" s="98"/>
      <c r="B177" s="60"/>
      <c r="C177" s="64"/>
      <c r="D177" s="5"/>
      <c r="E177" s="65"/>
      <c r="F177" s="66"/>
      <c r="G177" s="61"/>
      <c r="H177" s="67"/>
      <c r="I177" s="68"/>
      <c r="J177" s="62"/>
      <c r="K177" s="69"/>
      <c r="L177" s="70"/>
      <c r="M177" s="70"/>
      <c r="N177" s="71"/>
    </row>
    <row r="178" spans="1:14" ht="12.75" customHeight="1" x14ac:dyDescent="0.25">
      <c r="A178" s="98"/>
      <c r="B178" s="60"/>
      <c r="C178" s="64"/>
      <c r="D178" s="5"/>
      <c r="E178" s="65"/>
      <c r="F178" s="66"/>
      <c r="G178" s="61"/>
      <c r="H178" s="67"/>
      <c r="I178" s="68"/>
      <c r="J178" s="62"/>
      <c r="K178" s="69"/>
      <c r="L178" s="70"/>
      <c r="M178" s="70"/>
      <c r="N178" s="71"/>
    </row>
    <row r="179" spans="1:14" ht="12.75" customHeight="1" x14ac:dyDescent="0.25">
      <c r="A179" s="98"/>
      <c r="B179" s="60"/>
      <c r="C179" s="64"/>
      <c r="D179" s="5"/>
      <c r="E179" s="65"/>
      <c r="F179" s="66"/>
      <c r="G179" s="61"/>
      <c r="H179" s="67"/>
      <c r="I179" s="68"/>
      <c r="J179" s="62"/>
      <c r="K179" s="69"/>
      <c r="L179" s="70"/>
      <c r="M179" s="70"/>
      <c r="N179" s="71"/>
    </row>
    <row r="180" spans="1:14" ht="12.75" customHeight="1" x14ac:dyDescent="0.25">
      <c r="A180" s="98"/>
      <c r="B180" s="60"/>
      <c r="C180" s="64"/>
      <c r="D180" s="5"/>
      <c r="E180" s="65"/>
      <c r="F180" s="66"/>
      <c r="G180" s="61"/>
      <c r="H180" s="67"/>
      <c r="I180" s="68"/>
      <c r="J180" s="62"/>
      <c r="K180" s="69"/>
      <c r="L180" s="70"/>
      <c r="M180" s="70"/>
      <c r="N180" s="71"/>
    </row>
    <row r="181" spans="1:14" ht="12.75" customHeight="1" x14ac:dyDescent="0.25">
      <c r="A181" s="98"/>
      <c r="B181" s="60"/>
      <c r="C181" s="64"/>
      <c r="D181" s="5"/>
      <c r="E181" s="65"/>
      <c r="F181" s="66"/>
      <c r="G181" s="61"/>
      <c r="H181" s="67"/>
      <c r="I181" s="68"/>
      <c r="J181" s="62"/>
      <c r="K181" s="69"/>
      <c r="L181" s="70"/>
      <c r="M181" s="70"/>
      <c r="N181" s="71"/>
    </row>
    <row r="182" spans="1:14" ht="12.75" customHeight="1" x14ac:dyDescent="0.25">
      <c r="A182" s="98"/>
      <c r="B182" s="60"/>
      <c r="C182" s="64"/>
      <c r="D182" s="5"/>
      <c r="E182" s="65"/>
      <c r="F182" s="66"/>
      <c r="G182" s="61"/>
      <c r="H182" s="67"/>
      <c r="I182" s="68"/>
      <c r="J182" s="62"/>
      <c r="K182" s="69"/>
      <c r="L182" s="70"/>
      <c r="M182" s="70"/>
      <c r="N182" s="71"/>
    </row>
    <row r="183" spans="1:14" ht="12.75" customHeight="1" x14ac:dyDescent="0.25">
      <c r="A183" s="98"/>
      <c r="B183" s="60"/>
      <c r="C183" s="64"/>
      <c r="D183" s="5"/>
      <c r="E183" s="65"/>
      <c r="F183" s="66"/>
      <c r="G183" s="61"/>
      <c r="H183" s="67"/>
      <c r="I183" s="68"/>
      <c r="J183" s="62"/>
      <c r="K183" s="69"/>
      <c r="L183" s="70"/>
      <c r="M183" s="70"/>
      <c r="N183" s="71"/>
    </row>
    <row r="184" spans="1:14" ht="12.75" customHeight="1" x14ac:dyDescent="0.25">
      <c r="A184" s="98"/>
      <c r="B184" s="60"/>
      <c r="C184" s="64"/>
      <c r="D184" s="5"/>
      <c r="E184" s="65"/>
      <c r="F184" s="66"/>
      <c r="G184" s="61"/>
      <c r="H184" s="67"/>
      <c r="I184" s="68"/>
      <c r="J184" s="62"/>
      <c r="K184" s="69"/>
      <c r="L184" s="70"/>
      <c r="M184" s="70"/>
      <c r="N184" s="71"/>
    </row>
    <row r="185" spans="1:14" ht="12.75" customHeight="1" x14ac:dyDescent="0.25">
      <c r="A185" s="98"/>
      <c r="B185" s="60"/>
      <c r="C185" s="64"/>
      <c r="D185" s="5"/>
      <c r="E185" s="65"/>
      <c r="F185" s="66"/>
      <c r="G185" s="61"/>
      <c r="H185" s="67"/>
      <c r="I185" s="68"/>
      <c r="J185" s="62"/>
      <c r="K185" s="69"/>
      <c r="L185" s="70"/>
      <c r="M185" s="70"/>
      <c r="N185" s="71"/>
    </row>
    <row r="186" spans="1:14" ht="12.75" customHeight="1" x14ac:dyDescent="0.25">
      <c r="A186" s="98"/>
      <c r="B186" s="60"/>
      <c r="C186" s="64"/>
      <c r="D186" s="5"/>
      <c r="E186" s="65"/>
      <c r="F186" s="66"/>
      <c r="G186" s="61"/>
      <c r="H186" s="67"/>
      <c r="I186" s="68"/>
      <c r="J186" s="62"/>
      <c r="K186" s="69"/>
      <c r="L186" s="70"/>
      <c r="M186" s="70"/>
      <c r="N186" s="71"/>
    </row>
    <row r="187" spans="1:14" ht="12.75" customHeight="1" x14ac:dyDescent="0.25">
      <c r="A187" s="98"/>
      <c r="B187" s="60"/>
      <c r="C187" s="64"/>
      <c r="D187" s="5"/>
      <c r="E187" s="65"/>
      <c r="F187" s="66"/>
      <c r="G187" s="61"/>
      <c r="H187" s="67"/>
      <c r="I187" s="68"/>
      <c r="J187" s="62"/>
      <c r="K187" s="69"/>
      <c r="L187" s="70"/>
      <c r="M187" s="70"/>
      <c r="N187" s="71"/>
    </row>
    <row r="188" spans="1:14" ht="12.75" customHeight="1" x14ac:dyDescent="0.25">
      <c r="A188" s="98"/>
      <c r="B188" s="60"/>
      <c r="C188" s="64"/>
      <c r="D188" s="5"/>
      <c r="E188" s="65"/>
      <c r="F188" s="66"/>
      <c r="G188" s="61"/>
      <c r="H188" s="67"/>
      <c r="I188" s="68"/>
      <c r="J188" s="62"/>
      <c r="K188" s="69"/>
      <c r="L188" s="70"/>
      <c r="M188" s="70"/>
      <c r="N188" s="71"/>
    </row>
    <row r="189" spans="1:14" ht="12.75" customHeight="1" x14ac:dyDescent="0.25">
      <c r="A189" s="98"/>
      <c r="B189" s="60"/>
      <c r="C189" s="64"/>
      <c r="D189" s="5"/>
      <c r="E189" s="65"/>
      <c r="F189" s="66"/>
      <c r="G189" s="61"/>
      <c r="H189" s="67"/>
      <c r="I189" s="68"/>
      <c r="J189" s="62"/>
      <c r="K189" s="69"/>
      <c r="L189" s="70"/>
      <c r="M189" s="70"/>
      <c r="N189" s="71"/>
    </row>
    <row r="190" spans="1:14" ht="12.75" customHeight="1" x14ac:dyDescent="0.25">
      <c r="A190" s="98"/>
      <c r="B190" s="60"/>
      <c r="C190" s="64"/>
      <c r="D190" s="5"/>
      <c r="E190" s="65"/>
      <c r="F190" s="66"/>
      <c r="G190" s="61"/>
      <c r="H190" s="67"/>
      <c r="I190" s="68"/>
      <c r="J190" s="62"/>
      <c r="K190" s="69"/>
      <c r="L190" s="70"/>
      <c r="M190" s="70"/>
      <c r="N190" s="71"/>
    </row>
    <row r="191" spans="1:14" ht="12.75" customHeight="1" x14ac:dyDescent="0.25">
      <c r="A191" s="98"/>
      <c r="B191" s="60"/>
      <c r="C191" s="64"/>
      <c r="D191" s="5"/>
      <c r="E191" s="65"/>
      <c r="F191" s="66"/>
      <c r="G191" s="61"/>
      <c r="H191" s="67"/>
      <c r="I191" s="68"/>
      <c r="J191" s="62"/>
      <c r="K191" s="69"/>
      <c r="L191" s="70"/>
      <c r="M191" s="70"/>
      <c r="N191" s="71"/>
    </row>
    <row r="192" spans="1:14" ht="12.75" customHeight="1" x14ac:dyDescent="0.25">
      <c r="A192" s="98"/>
      <c r="B192" s="60"/>
      <c r="C192" s="64"/>
      <c r="D192" s="5"/>
      <c r="E192" s="65"/>
      <c r="F192" s="66"/>
      <c r="G192" s="61"/>
      <c r="H192" s="67"/>
      <c r="I192" s="68"/>
      <c r="J192" s="62"/>
      <c r="K192" s="69"/>
      <c r="L192" s="70"/>
      <c r="M192" s="70"/>
      <c r="N192" s="71"/>
    </row>
    <row r="193" spans="1:14" ht="12.75" customHeight="1" x14ac:dyDescent="0.25">
      <c r="A193" s="98"/>
      <c r="B193" s="60"/>
      <c r="C193" s="64"/>
      <c r="D193" s="5"/>
      <c r="E193" s="65"/>
      <c r="F193" s="66"/>
      <c r="G193" s="61"/>
      <c r="H193" s="67"/>
      <c r="I193" s="68"/>
      <c r="J193" s="62"/>
      <c r="K193" s="69"/>
      <c r="L193" s="70"/>
      <c r="M193" s="70"/>
      <c r="N193" s="71"/>
    </row>
    <row r="194" spans="1:14" ht="12.75" customHeight="1" x14ac:dyDescent="0.25">
      <c r="A194" s="98"/>
      <c r="B194" s="60"/>
      <c r="C194" s="64"/>
      <c r="D194" s="5"/>
      <c r="E194" s="65"/>
      <c r="F194" s="66"/>
      <c r="G194" s="61"/>
      <c r="H194" s="67"/>
      <c r="I194" s="68"/>
      <c r="J194" s="62"/>
      <c r="K194" s="69"/>
      <c r="L194" s="70"/>
      <c r="M194" s="70"/>
      <c r="N194" s="71"/>
    </row>
    <row r="195" spans="1:14" ht="12.75" customHeight="1" x14ac:dyDescent="0.25">
      <c r="A195" s="98"/>
      <c r="B195" s="60"/>
      <c r="C195" s="64"/>
      <c r="D195" s="5"/>
      <c r="E195" s="65"/>
      <c r="F195" s="66"/>
      <c r="G195" s="61"/>
      <c r="H195" s="67"/>
      <c r="I195" s="68"/>
      <c r="J195" s="62"/>
      <c r="K195" s="69"/>
      <c r="L195" s="70"/>
      <c r="M195" s="70"/>
      <c r="N195" s="71"/>
    </row>
    <row r="196" spans="1:14" ht="12.75" customHeight="1" x14ac:dyDescent="0.25">
      <c r="A196" s="98"/>
      <c r="B196" s="60"/>
      <c r="C196" s="64"/>
      <c r="D196" s="5"/>
      <c r="E196" s="65"/>
      <c r="F196" s="66"/>
      <c r="G196" s="61"/>
      <c r="H196" s="67"/>
      <c r="I196" s="68"/>
      <c r="J196" s="62"/>
      <c r="K196" s="69"/>
      <c r="L196" s="70"/>
      <c r="M196" s="70"/>
      <c r="N196" s="71"/>
    </row>
    <row r="197" spans="1:14" ht="12.75" customHeight="1" x14ac:dyDescent="0.25">
      <c r="A197" s="98"/>
      <c r="B197" s="60"/>
      <c r="C197" s="64"/>
      <c r="D197" s="5"/>
      <c r="E197" s="65"/>
      <c r="F197" s="66"/>
      <c r="G197" s="61"/>
      <c r="H197" s="67"/>
      <c r="I197" s="68"/>
      <c r="J197" s="62"/>
      <c r="K197" s="69"/>
      <c r="L197" s="70"/>
      <c r="M197" s="70"/>
      <c r="N197" s="71"/>
    </row>
    <row r="198" spans="1:14" ht="12.75" customHeight="1" x14ac:dyDescent="0.25">
      <c r="A198" s="98"/>
      <c r="B198" s="60"/>
      <c r="C198" s="64"/>
      <c r="D198" s="5"/>
      <c r="E198" s="65"/>
      <c r="F198" s="66"/>
      <c r="G198" s="61"/>
      <c r="H198" s="67"/>
      <c r="I198" s="68"/>
      <c r="J198" s="62"/>
      <c r="K198" s="69"/>
      <c r="L198" s="70"/>
      <c r="M198" s="70"/>
      <c r="N198" s="71"/>
    </row>
    <row r="199" spans="1:14" ht="12.75" customHeight="1" x14ac:dyDescent="0.25">
      <c r="A199" s="98"/>
      <c r="B199" s="60"/>
      <c r="C199" s="64"/>
      <c r="D199" s="5"/>
      <c r="E199" s="65"/>
      <c r="F199" s="66"/>
      <c r="G199" s="61"/>
      <c r="H199" s="67"/>
      <c r="I199" s="68"/>
      <c r="J199" s="62"/>
      <c r="K199" s="69"/>
      <c r="L199" s="70"/>
      <c r="M199" s="70"/>
      <c r="N199" s="71"/>
    </row>
    <row r="200" spans="1:14" ht="12.75" customHeight="1" x14ac:dyDescent="0.25">
      <c r="A200" s="98"/>
      <c r="B200" s="60"/>
      <c r="C200" s="64"/>
      <c r="D200" s="5"/>
      <c r="E200" s="65"/>
      <c r="F200" s="66"/>
      <c r="G200" s="61"/>
      <c r="H200" s="67"/>
      <c r="I200" s="68"/>
      <c r="J200" s="62"/>
      <c r="K200" s="69"/>
      <c r="L200" s="70"/>
      <c r="M200" s="70"/>
      <c r="N200" s="71"/>
    </row>
    <row r="201" spans="1:14" ht="12.75" customHeight="1" x14ac:dyDescent="0.25">
      <c r="A201" s="98"/>
      <c r="B201" s="60"/>
      <c r="C201" s="64"/>
      <c r="D201" s="5"/>
      <c r="E201" s="65"/>
      <c r="F201" s="66"/>
      <c r="G201" s="61"/>
      <c r="H201" s="67"/>
      <c r="I201" s="68"/>
      <c r="J201" s="62"/>
      <c r="K201" s="69"/>
      <c r="L201" s="70"/>
      <c r="M201" s="70"/>
      <c r="N201" s="71"/>
    </row>
    <row r="202" spans="1:14" ht="12.75" customHeight="1" x14ac:dyDescent="0.25">
      <c r="A202" s="98"/>
      <c r="B202" s="60"/>
      <c r="C202" s="64"/>
      <c r="D202" s="5"/>
      <c r="E202" s="65"/>
      <c r="F202" s="66"/>
      <c r="G202" s="61"/>
      <c r="H202" s="67"/>
      <c r="I202" s="68"/>
      <c r="J202" s="62"/>
      <c r="K202" s="69"/>
      <c r="L202" s="70"/>
      <c r="M202" s="70"/>
      <c r="N202" s="71"/>
    </row>
    <row r="203" spans="1:14" ht="12.75" customHeight="1" x14ac:dyDescent="0.25">
      <c r="A203" s="98"/>
      <c r="B203" s="60"/>
      <c r="C203" s="64"/>
      <c r="D203" s="5"/>
      <c r="E203" s="65"/>
      <c r="F203" s="66"/>
      <c r="G203" s="61"/>
      <c r="H203" s="67"/>
      <c r="I203" s="68"/>
      <c r="J203" s="62"/>
      <c r="K203" s="69"/>
      <c r="L203" s="70"/>
      <c r="M203" s="70"/>
      <c r="N203" s="71"/>
    </row>
    <row r="204" spans="1:14" ht="12.75" customHeight="1" x14ac:dyDescent="0.25">
      <c r="A204" s="98"/>
      <c r="B204" s="60"/>
      <c r="C204" s="64"/>
      <c r="D204" s="5"/>
      <c r="E204" s="65"/>
      <c r="F204" s="66"/>
      <c r="G204" s="61"/>
      <c r="H204" s="67"/>
      <c r="I204" s="68"/>
      <c r="J204" s="62"/>
      <c r="K204" s="69"/>
      <c r="L204" s="70"/>
      <c r="M204" s="70"/>
      <c r="N204" s="71"/>
    </row>
    <row r="205" spans="1:14" ht="12.75" customHeight="1" x14ac:dyDescent="0.25">
      <c r="A205" s="98"/>
      <c r="B205" s="60"/>
      <c r="C205" s="64"/>
      <c r="D205" s="5"/>
      <c r="E205" s="65"/>
      <c r="F205" s="66"/>
      <c r="G205" s="61"/>
      <c r="H205" s="67"/>
      <c r="I205" s="68"/>
      <c r="J205" s="62"/>
      <c r="K205" s="69"/>
      <c r="L205" s="70"/>
      <c r="M205" s="70"/>
      <c r="N205" s="71"/>
    </row>
    <row r="206" spans="1:14" ht="12.75" customHeight="1" x14ac:dyDescent="0.25">
      <c r="A206" s="98"/>
      <c r="B206" s="60"/>
      <c r="C206" s="64"/>
      <c r="D206" s="5"/>
      <c r="E206" s="65"/>
      <c r="F206" s="66"/>
      <c r="G206" s="61"/>
      <c r="H206" s="67"/>
      <c r="I206" s="68"/>
      <c r="J206" s="62"/>
      <c r="K206" s="69"/>
      <c r="L206" s="70"/>
      <c r="M206" s="70"/>
      <c r="N206" s="71"/>
    </row>
    <row r="207" spans="1:14" ht="12.75" customHeight="1" x14ac:dyDescent="0.25">
      <c r="A207" s="98"/>
      <c r="B207" s="60"/>
      <c r="C207" s="64"/>
      <c r="D207" s="5"/>
      <c r="E207" s="65"/>
      <c r="F207" s="66"/>
      <c r="G207" s="61"/>
      <c r="H207" s="67"/>
      <c r="I207" s="68"/>
      <c r="J207" s="62"/>
      <c r="K207" s="69"/>
      <c r="L207" s="70"/>
      <c r="M207" s="70"/>
      <c r="N207" s="71"/>
    </row>
    <row r="208" spans="1:14" ht="12.75" customHeight="1" x14ac:dyDescent="0.25">
      <c r="A208" s="98"/>
      <c r="B208" s="60"/>
      <c r="C208" s="64"/>
      <c r="D208" s="5"/>
      <c r="E208" s="65"/>
      <c r="F208" s="66"/>
      <c r="G208" s="61"/>
      <c r="H208" s="67"/>
      <c r="I208" s="68"/>
      <c r="J208" s="62"/>
      <c r="K208" s="69"/>
      <c r="L208" s="70"/>
      <c r="M208" s="70"/>
      <c r="N208" s="71"/>
    </row>
    <row r="209" spans="1:14" ht="12.75" customHeight="1" x14ac:dyDescent="0.25">
      <c r="A209" s="98"/>
      <c r="B209" s="60"/>
      <c r="C209" s="64"/>
      <c r="D209" s="5"/>
      <c r="E209" s="65"/>
      <c r="F209" s="66"/>
      <c r="G209" s="61"/>
      <c r="H209" s="67"/>
      <c r="I209" s="68"/>
      <c r="J209" s="62"/>
      <c r="K209" s="69"/>
      <c r="L209" s="70"/>
      <c r="M209" s="70"/>
      <c r="N209" s="71"/>
    </row>
    <row r="210" spans="1:14" ht="12.75" customHeight="1" x14ac:dyDescent="0.25">
      <c r="A210" s="98"/>
      <c r="B210" s="60"/>
      <c r="C210" s="64"/>
      <c r="D210" s="5"/>
      <c r="E210" s="65"/>
      <c r="F210" s="66"/>
      <c r="G210" s="61"/>
      <c r="H210" s="67"/>
      <c r="I210" s="68"/>
      <c r="J210" s="62"/>
      <c r="K210" s="69"/>
      <c r="L210" s="70"/>
      <c r="M210" s="70"/>
      <c r="N210" s="71"/>
    </row>
    <row r="211" spans="1:14" ht="12.75" customHeight="1" x14ac:dyDescent="0.25">
      <c r="A211" s="98"/>
      <c r="B211" s="60"/>
      <c r="C211" s="64"/>
      <c r="D211" s="5"/>
      <c r="E211" s="65"/>
      <c r="F211" s="66"/>
      <c r="G211" s="61"/>
      <c r="H211" s="67"/>
      <c r="I211" s="68"/>
      <c r="J211" s="62"/>
      <c r="K211" s="69"/>
      <c r="L211" s="70"/>
      <c r="M211" s="70"/>
      <c r="N211" s="71"/>
    </row>
    <row r="212" spans="1:14" ht="12.75" customHeight="1" x14ac:dyDescent="0.25">
      <c r="A212" s="98"/>
      <c r="B212" s="60"/>
      <c r="C212" s="64"/>
      <c r="D212" s="5"/>
      <c r="E212" s="65"/>
      <c r="F212" s="66"/>
      <c r="G212" s="61"/>
      <c r="H212" s="67"/>
      <c r="I212" s="68"/>
      <c r="J212" s="62"/>
      <c r="K212" s="69"/>
      <c r="L212" s="70"/>
      <c r="M212" s="70"/>
      <c r="N212" s="71"/>
    </row>
    <row r="213" spans="1:14" ht="12.75" customHeight="1" x14ac:dyDescent="0.25">
      <c r="A213" s="98"/>
      <c r="B213" s="60"/>
      <c r="C213" s="64"/>
      <c r="D213" s="5"/>
      <c r="E213" s="65"/>
      <c r="F213" s="66"/>
      <c r="G213" s="61"/>
      <c r="H213" s="67"/>
      <c r="I213" s="68"/>
      <c r="J213" s="62"/>
      <c r="K213" s="69"/>
      <c r="L213" s="70"/>
      <c r="M213" s="70"/>
      <c r="N213" s="71"/>
    </row>
    <row r="214" spans="1:14" ht="12.75" customHeight="1" x14ac:dyDescent="0.25">
      <c r="A214" s="98"/>
      <c r="B214" s="60"/>
      <c r="C214" s="64"/>
      <c r="D214" s="5"/>
      <c r="E214" s="65"/>
      <c r="F214" s="66"/>
      <c r="G214" s="61"/>
      <c r="H214" s="67"/>
      <c r="I214" s="68"/>
      <c r="J214" s="62"/>
      <c r="K214" s="69"/>
      <c r="L214" s="70"/>
      <c r="M214" s="70"/>
      <c r="N214" s="71"/>
    </row>
    <row r="215" spans="1:14" ht="12.75" customHeight="1" x14ac:dyDescent="0.25">
      <c r="A215" s="98"/>
      <c r="B215" s="60"/>
      <c r="C215" s="64"/>
      <c r="D215" s="5"/>
      <c r="E215" s="65"/>
      <c r="F215" s="66"/>
      <c r="G215" s="61"/>
      <c r="H215" s="67"/>
      <c r="I215" s="68"/>
      <c r="J215" s="62"/>
      <c r="K215" s="69"/>
      <c r="L215" s="70"/>
      <c r="M215" s="70"/>
      <c r="N215" s="71"/>
    </row>
    <row r="216" spans="1:14" ht="12.75" customHeight="1" x14ac:dyDescent="0.25">
      <c r="A216" s="98"/>
      <c r="B216" s="60"/>
      <c r="C216" s="64"/>
      <c r="D216" s="5"/>
      <c r="E216" s="65"/>
      <c r="F216" s="66"/>
      <c r="G216" s="61"/>
      <c r="H216" s="67"/>
      <c r="I216" s="68"/>
      <c r="J216" s="62"/>
      <c r="K216" s="69"/>
      <c r="L216" s="70"/>
      <c r="M216" s="70"/>
      <c r="N216" s="71"/>
    </row>
    <row r="217" spans="1:14" ht="12.75" customHeight="1" x14ac:dyDescent="0.25">
      <c r="A217" s="98"/>
      <c r="B217" s="60"/>
      <c r="C217" s="64"/>
      <c r="D217" s="5"/>
      <c r="E217" s="65"/>
      <c r="F217" s="66"/>
      <c r="G217" s="61"/>
      <c r="H217" s="67"/>
      <c r="I217" s="68"/>
      <c r="J217" s="62"/>
      <c r="K217" s="69"/>
      <c r="L217" s="70"/>
      <c r="M217" s="70"/>
      <c r="N217" s="71"/>
    </row>
    <row r="218" spans="1:14" ht="12.75" customHeight="1" x14ac:dyDescent="0.25">
      <c r="A218" s="98"/>
      <c r="B218" s="60"/>
      <c r="C218" s="64"/>
      <c r="D218" s="5"/>
      <c r="E218" s="65"/>
      <c r="F218" s="66"/>
      <c r="G218" s="61"/>
      <c r="H218" s="67"/>
      <c r="I218" s="68"/>
      <c r="J218" s="62"/>
      <c r="K218" s="69"/>
      <c r="L218" s="70"/>
      <c r="M218" s="70"/>
      <c r="N218" s="71"/>
    </row>
    <row r="219" spans="1:14" ht="12.75" customHeight="1" x14ac:dyDescent="0.25">
      <c r="A219" s="98"/>
      <c r="B219" s="60"/>
      <c r="C219" s="64"/>
      <c r="D219" s="5"/>
      <c r="E219" s="65"/>
      <c r="F219" s="66"/>
      <c r="G219" s="61"/>
      <c r="H219" s="67"/>
      <c r="I219" s="68"/>
      <c r="J219" s="62"/>
      <c r="K219" s="69"/>
      <c r="L219" s="70"/>
      <c r="M219" s="70"/>
      <c r="N219" s="71"/>
    </row>
    <row r="220" spans="1:14" ht="12.75" customHeight="1" x14ac:dyDescent="0.25">
      <c r="A220" s="98"/>
      <c r="B220" s="60"/>
      <c r="C220" s="64"/>
      <c r="D220" s="5"/>
      <c r="E220" s="65"/>
      <c r="F220" s="66"/>
      <c r="G220" s="61"/>
      <c r="H220" s="67"/>
      <c r="I220" s="68"/>
      <c r="J220" s="62"/>
      <c r="K220" s="69"/>
      <c r="L220" s="70"/>
      <c r="M220" s="70"/>
      <c r="N220" s="71"/>
    </row>
    <row r="221" spans="1:14" ht="12.75" customHeight="1" x14ac:dyDescent="0.25">
      <c r="A221" s="98"/>
      <c r="B221" s="60"/>
      <c r="C221" s="64"/>
      <c r="D221" s="5"/>
      <c r="E221" s="65"/>
      <c r="F221" s="66"/>
      <c r="G221" s="61"/>
      <c r="H221" s="67"/>
      <c r="I221" s="68"/>
      <c r="J221" s="62"/>
      <c r="K221" s="69"/>
      <c r="L221" s="70"/>
      <c r="M221" s="70"/>
      <c r="N221" s="71"/>
    </row>
    <row r="222" spans="1:14" ht="12.75" customHeight="1" x14ac:dyDescent="0.25">
      <c r="A222" s="98"/>
      <c r="B222" s="60"/>
      <c r="C222" s="64"/>
      <c r="D222" s="5"/>
      <c r="E222" s="65"/>
      <c r="F222" s="66"/>
      <c r="G222" s="61"/>
      <c r="H222" s="67"/>
      <c r="I222" s="68"/>
      <c r="J222" s="62"/>
      <c r="K222" s="69"/>
      <c r="L222" s="70"/>
      <c r="M222" s="70"/>
      <c r="N222" s="71"/>
    </row>
    <row r="223" spans="1:14" ht="12.75" customHeight="1" x14ac:dyDescent="0.25">
      <c r="A223" s="98"/>
      <c r="B223" s="60"/>
      <c r="C223" s="64"/>
      <c r="D223" s="5"/>
      <c r="E223" s="65"/>
      <c r="F223" s="66"/>
      <c r="G223" s="61"/>
      <c r="H223" s="67"/>
      <c r="I223" s="68"/>
      <c r="J223" s="62"/>
      <c r="K223" s="69"/>
      <c r="L223" s="70"/>
      <c r="M223" s="70"/>
      <c r="N223" s="71"/>
    </row>
    <row r="224" spans="1:14" ht="12.75" customHeight="1" x14ac:dyDescent="0.25">
      <c r="A224" s="98"/>
      <c r="B224" s="60"/>
      <c r="C224" s="64"/>
      <c r="D224" s="5"/>
      <c r="E224" s="65"/>
      <c r="F224" s="66"/>
      <c r="G224" s="61"/>
      <c r="H224" s="67"/>
      <c r="I224" s="68"/>
      <c r="J224" s="62"/>
      <c r="K224" s="69"/>
      <c r="L224" s="70"/>
      <c r="M224" s="70"/>
      <c r="N224" s="71"/>
    </row>
    <row r="225" spans="1:14" ht="12.75" customHeight="1" x14ac:dyDescent="0.25">
      <c r="A225" s="98"/>
      <c r="B225" s="60"/>
      <c r="C225" s="64"/>
      <c r="D225" s="5"/>
      <c r="E225" s="65"/>
      <c r="F225" s="66"/>
      <c r="G225" s="61"/>
      <c r="H225" s="67"/>
      <c r="I225" s="68"/>
      <c r="J225" s="62"/>
      <c r="K225" s="69"/>
      <c r="L225" s="70"/>
      <c r="M225" s="70"/>
      <c r="N225" s="71"/>
    </row>
    <row r="226" spans="1:14" ht="12.75" customHeight="1" x14ac:dyDescent="0.25">
      <c r="A226" s="98"/>
      <c r="B226" s="60"/>
      <c r="C226" s="64"/>
      <c r="D226" s="5"/>
      <c r="E226" s="65"/>
      <c r="F226" s="66"/>
      <c r="G226" s="61"/>
      <c r="H226" s="67"/>
      <c r="I226" s="68"/>
      <c r="J226" s="62"/>
      <c r="K226" s="69"/>
      <c r="L226" s="70"/>
      <c r="M226" s="70"/>
      <c r="N226" s="71"/>
    </row>
    <row r="227" spans="1:14" ht="12.75" customHeight="1" x14ac:dyDescent="0.25">
      <c r="A227" s="98"/>
      <c r="B227" s="60"/>
      <c r="C227" s="64"/>
      <c r="D227" s="5"/>
      <c r="E227" s="65"/>
      <c r="F227" s="66"/>
      <c r="G227" s="61"/>
      <c r="H227" s="67"/>
      <c r="I227" s="68"/>
      <c r="J227" s="62"/>
      <c r="K227" s="69"/>
      <c r="L227" s="70"/>
      <c r="M227" s="70"/>
      <c r="N227" s="71"/>
    </row>
    <row r="228" spans="1:14" ht="12.75" customHeight="1" x14ac:dyDescent="0.25">
      <c r="A228" s="98"/>
      <c r="B228" s="60"/>
      <c r="C228" s="64"/>
      <c r="D228" s="5"/>
      <c r="E228" s="65"/>
      <c r="F228" s="66"/>
      <c r="G228" s="61"/>
      <c r="H228" s="67"/>
      <c r="I228" s="68"/>
      <c r="J228" s="62"/>
      <c r="K228" s="69"/>
      <c r="L228" s="70"/>
      <c r="M228" s="70"/>
      <c r="N228" s="71"/>
    </row>
    <row r="229" spans="1:14" ht="12.75" customHeight="1" x14ac:dyDescent="0.25">
      <c r="A229" s="98"/>
      <c r="B229" s="60"/>
      <c r="C229" s="64"/>
      <c r="D229" s="5"/>
      <c r="E229" s="65"/>
      <c r="F229" s="66"/>
      <c r="G229" s="61"/>
      <c r="H229" s="67"/>
      <c r="I229" s="68"/>
      <c r="J229" s="62"/>
      <c r="K229" s="69"/>
      <c r="L229" s="70"/>
      <c r="M229" s="70"/>
      <c r="N229" s="71"/>
    </row>
    <row r="230" spans="1:14" ht="12.75" customHeight="1" x14ac:dyDescent="0.25">
      <c r="A230" s="98"/>
      <c r="B230" s="60"/>
      <c r="C230" s="64"/>
      <c r="D230" s="5"/>
      <c r="E230" s="65"/>
      <c r="F230" s="66"/>
      <c r="G230" s="61"/>
      <c r="H230" s="67"/>
      <c r="I230" s="68"/>
      <c r="J230" s="62"/>
      <c r="K230" s="69"/>
      <c r="L230" s="70"/>
      <c r="M230" s="70"/>
      <c r="N230" s="71"/>
    </row>
    <row r="231" spans="1:14" ht="12.75" customHeight="1" x14ac:dyDescent="0.25">
      <c r="A231" s="98"/>
      <c r="B231" s="60"/>
      <c r="C231" s="64"/>
      <c r="D231" s="5"/>
      <c r="E231" s="65"/>
      <c r="F231" s="66"/>
      <c r="G231" s="61"/>
      <c r="H231" s="67"/>
      <c r="I231" s="68"/>
      <c r="J231" s="62"/>
      <c r="K231" s="69"/>
      <c r="L231" s="70"/>
      <c r="M231" s="70"/>
      <c r="N231" s="71"/>
    </row>
    <row r="232" spans="1:14" ht="12.75" customHeight="1" x14ac:dyDescent="0.25">
      <c r="A232" s="98"/>
      <c r="B232" s="60"/>
      <c r="C232" s="64"/>
      <c r="D232" s="5"/>
      <c r="E232" s="65"/>
      <c r="F232" s="66"/>
      <c r="G232" s="61"/>
      <c r="H232" s="67"/>
      <c r="I232" s="68"/>
      <c r="J232" s="62"/>
      <c r="K232" s="69"/>
      <c r="L232" s="70"/>
      <c r="M232" s="70"/>
      <c r="N232" s="71"/>
    </row>
    <row r="233" spans="1:14" ht="12.75" customHeight="1" x14ac:dyDescent="0.25">
      <c r="A233" s="98"/>
      <c r="B233" s="60"/>
      <c r="C233" s="64"/>
      <c r="D233" s="5"/>
      <c r="E233" s="65"/>
      <c r="F233" s="66"/>
      <c r="G233" s="61"/>
      <c r="H233" s="67"/>
      <c r="I233" s="68"/>
      <c r="J233" s="62"/>
      <c r="K233" s="69"/>
      <c r="L233" s="70"/>
      <c r="M233" s="70"/>
      <c r="N233" s="71"/>
    </row>
    <row r="234" spans="1:14" ht="12.75" customHeight="1" x14ac:dyDescent="0.25">
      <c r="A234" s="98"/>
      <c r="B234" s="60"/>
      <c r="C234" s="64"/>
      <c r="D234" s="5"/>
      <c r="E234" s="65"/>
      <c r="F234" s="66"/>
      <c r="G234" s="61"/>
      <c r="H234" s="67"/>
      <c r="I234" s="68"/>
      <c r="J234" s="62"/>
      <c r="K234" s="69"/>
      <c r="L234" s="70"/>
      <c r="M234" s="70"/>
      <c r="N234" s="71"/>
    </row>
    <row r="235" spans="1:14" ht="12.75" customHeight="1" x14ac:dyDescent="0.25">
      <c r="A235" s="98"/>
      <c r="B235" s="60"/>
      <c r="C235" s="64"/>
      <c r="D235" s="5"/>
      <c r="E235" s="65"/>
      <c r="F235" s="66"/>
      <c r="G235" s="61"/>
      <c r="H235" s="67"/>
      <c r="I235" s="68"/>
      <c r="J235" s="62"/>
      <c r="K235" s="69"/>
      <c r="L235" s="70"/>
      <c r="M235" s="70"/>
      <c r="N235" s="71"/>
    </row>
    <row r="236" spans="1:14" ht="12.75" customHeight="1" x14ac:dyDescent="0.25">
      <c r="A236" s="98"/>
      <c r="B236" s="60"/>
      <c r="C236" s="64"/>
      <c r="D236" s="5"/>
      <c r="E236" s="65"/>
      <c r="F236" s="66"/>
      <c r="G236" s="61"/>
      <c r="H236" s="67"/>
      <c r="I236" s="68"/>
      <c r="J236" s="62"/>
      <c r="K236" s="69"/>
      <c r="L236" s="70"/>
      <c r="M236" s="70"/>
      <c r="N236" s="71"/>
    </row>
    <row r="237" spans="1:14" ht="12.75" customHeight="1" x14ac:dyDescent="0.25">
      <c r="A237" s="98"/>
      <c r="B237" s="60"/>
      <c r="C237" s="64"/>
      <c r="D237" s="5"/>
      <c r="E237" s="65"/>
      <c r="F237" s="66"/>
      <c r="G237" s="61"/>
      <c r="H237" s="67"/>
      <c r="I237" s="68"/>
      <c r="J237" s="62"/>
      <c r="K237" s="69"/>
      <c r="L237" s="70"/>
      <c r="M237" s="70"/>
      <c r="N237" s="71"/>
    </row>
    <row r="238" spans="1:14" ht="12.75" customHeight="1" x14ac:dyDescent="0.25">
      <c r="A238" s="98"/>
      <c r="B238" s="60"/>
      <c r="C238" s="64"/>
      <c r="D238" s="5"/>
      <c r="E238" s="65"/>
      <c r="F238" s="66"/>
      <c r="G238" s="61"/>
      <c r="H238" s="67"/>
      <c r="I238" s="68"/>
      <c r="J238" s="62"/>
      <c r="K238" s="69"/>
      <c r="L238" s="70"/>
      <c r="M238" s="70"/>
      <c r="N238" s="71"/>
    </row>
    <row r="239" spans="1:14" ht="12.75" customHeight="1" x14ac:dyDescent="0.25">
      <c r="A239" s="98"/>
      <c r="B239" s="60"/>
      <c r="C239" s="64"/>
      <c r="D239" s="5"/>
      <c r="E239" s="65"/>
      <c r="F239" s="66"/>
      <c r="G239" s="61"/>
      <c r="H239" s="67"/>
      <c r="I239" s="68"/>
      <c r="J239" s="62"/>
      <c r="K239" s="69"/>
      <c r="L239" s="70"/>
      <c r="M239" s="70"/>
      <c r="N239" s="71"/>
    </row>
    <row r="240" spans="1:14" ht="12.75" customHeight="1" x14ac:dyDescent="0.25">
      <c r="A240" s="98"/>
      <c r="B240" s="60"/>
      <c r="C240" s="64"/>
      <c r="D240" s="5"/>
      <c r="E240" s="65"/>
      <c r="F240" s="66"/>
      <c r="G240" s="61"/>
      <c r="H240" s="67"/>
      <c r="I240" s="68"/>
      <c r="J240" s="62"/>
      <c r="K240" s="69"/>
      <c r="L240" s="70"/>
      <c r="M240" s="70"/>
      <c r="N240" s="71"/>
    </row>
    <row r="241" spans="1:14" ht="12.75" customHeight="1" x14ac:dyDescent="0.25">
      <c r="A241" s="98"/>
      <c r="B241" s="60"/>
      <c r="C241" s="64"/>
      <c r="D241" s="5"/>
      <c r="E241" s="65"/>
      <c r="F241" s="66"/>
      <c r="G241" s="61"/>
      <c r="H241" s="67"/>
      <c r="I241" s="68"/>
      <c r="J241" s="62"/>
      <c r="K241" s="69"/>
      <c r="L241" s="70"/>
      <c r="M241" s="70"/>
      <c r="N241" s="71"/>
    </row>
    <row r="242" spans="1:14" ht="12.75" customHeight="1" x14ac:dyDescent="0.25">
      <c r="A242" s="98"/>
      <c r="B242" s="60"/>
      <c r="C242" s="64"/>
      <c r="D242" s="5"/>
      <c r="E242" s="65"/>
      <c r="F242" s="66"/>
      <c r="G242" s="61"/>
      <c r="H242" s="67"/>
      <c r="I242" s="68"/>
      <c r="J242" s="62"/>
      <c r="K242" s="69"/>
      <c r="L242" s="70"/>
      <c r="M242" s="70"/>
      <c r="N242" s="71"/>
    </row>
    <row r="243" spans="1:14" ht="12.75" customHeight="1" x14ac:dyDescent="0.25">
      <c r="A243" s="98"/>
      <c r="B243" s="60"/>
      <c r="C243" s="64"/>
      <c r="D243" s="5"/>
      <c r="E243" s="65"/>
      <c r="F243" s="66"/>
      <c r="G243" s="61"/>
      <c r="H243" s="67"/>
      <c r="I243" s="68"/>
      <c r="J243" s="62"/>
      <c r="K243" s="69"/>
      <c r="L243" s="70"/>
      <c r="M243" s="70"/>
      <c r="N243" s="71"/>
    </row>
    <row r="244" spans="1:14" ht="12.75" customHeight="1" x14ac:dyDescent="0.25">
      <c r="A244" s="98"/>
      <c r="B244" s="60"/>
      <c r="C244" s="64"/>
      <c r="D244" s="5"/>
      <c r="E244" s="65"/>
      <c r="F244" s="66"/>
      <c r="G244" s="61"/>
      <c r="H244" s="67"/>
      <c r="I244" s="68"/>
      <c r="J244" s="62"/>
      <c r="K244" s="69"/>
      <c r="L244" s="70"/>
      <c r="M244" s="70"/>
      <c r="N244" s="71"/>
    </row>
    <row r="245" spans="1:14" ht="12.75" customHeight="1" x14ac:dyDescent="0.25">
      <c r="A245" s="98"/>
      <c r="B245" s="60"/>
      <c r="C245" s="64"/>
      <c r="D245" s="5"/>
      <c r="E245" s="65"/>
      <c r="F245" s="66"/>
      <c r="G245" s="61"/>
      <c r="H245" s="67"/>
      <c r="I245" s="68"/>
      <c r="J245" s="62"/>
      <c r="K245" s="69"/>
      <c r="L245" s="70"/>
      <c r="M245" s="70"/>
      <c r="N245" s="71"/>
    </row>
    <row r="246" spans="1:14" ht="12.75" customHeight="1" x14ac:dyDescent="0.25">
      <c r="A246" s="98"/>
      <c r="B246" s="60"/>
      <c r="C246" s="64"/>
      <c r="D246" s="5"/>
      <c r="E246" s="65"/>
      <c r="F246" s="66"/>
      <c r="G246" s="61"/>
      <c r="H246" s="67"/>
      <c r="I246" s="68"/>
      <c r="J246" s="62"/>
      <c r="K246" s="69"/>
      <c r="L246" s="70"/>
      <c r="M246" s="70"/>
      <c r="N246" s="71"/>
    </row>
    <row r="247" spans="1:14" ht="12.75" customHeight="1" x14ac:dyDescent="0.25">
      <c r="A247" s="98"/>
      <c r="B247" s="60"/>
      <c r="C247" s="64"/>
      <c r="D247" s="5"/>
      <c r="E247" s="65"/>
      <c r="F247" s="66"/>
      <c r="G247" s="61"/>
      <c r="H247" s="67"/>
      <c r="I247" s="68"/>
      <c r="J247" s="62"/>
      <c r="K247" s="69"/>
      <c r="L247" s="70"/>
      <c r="M247" s="70"/>
      <c r="N247" s="71"/>
    </row>
    <row r="248" spans="1:14" ht="15" x14ac:dyDescent="0.25">
      <c r="A248" s="98"/>
      <c r="B248" s="60"/>
      <c r="C248" s="64"/>
      <c r="D248" s="5"/>
      <c r="E248" s="65"/>
      <c r="F248" s="66"/>
      <c r="G248" s="61"/>
      <c r="H248" s="67"/>
      <c r="I248" s="68"/>
      <c r="J248" s="62"/>
      <c r="K248" s="69"/>
      <c r="L248" s="70"/>
      <c r="M248" s="70"/>
      <c r="N248" s="71"/>
    </row>
    <row r="249" spans="1:14" ht="15" x14ac:dyDescent="0.25">
      <c r="A249" s="98"/>
      <c r="B249" s="60"/>
      <c r="C249" s="64"/>
      <c r="D249" s="5"/>
      <c r="E249" s="65"/>
      <c r="F249" s="66"/>
      <c r="G249" s="61"/>
      <c r="H249" s="67"/>
      <c r="I249" s="68"/>
      <c r="J249" s="62"/>
      <c r="K249" s="69"/>
      <c r="L249" s="70"/>
      <c r="M249" s="70"/>
      <c r="N249" s="71"/>
    </row>
    <row r="250" spans="1:14" ht="15" x14ac:dyDescent="0.25">
      <c r="A250" s="98"/>
      <c r="B250" s="60"/>
      <c r="C250" s="64"/>
      <c r="D250" s="5"/>
      <c r="E250" s="65"/>
      <c r="F250" s="66"/>
      <c r="G250" s="61"/>
      <c r="H250" s="67"/>
      <c r="I250" s="68"/>
      <c r="J250" s="62"/>
      <c r="K250" s="69"/>
      <c r="L250" s="70"/>
      <c r="M250" s="70"/>
      <c r="N250" s="71"/>
    </row>
    <row r="251" spans="1:14" ht="15" x14ac:dyDescent="0.25">
      <c r="A251" s="98"/>
      <c r="B251" s="60"/>
      <c r="C251" s="64"/>
      <c r="D251" s="5"/>
      <c r="E251" s="65"/>
      <c r="F251" s="66"/>
      <c r="G251" s="61"/>
      <c r="H251" s="67"/>
      <c r="I251" s="68"/>
      <c r="J251" s="62"/>
      <c r="K251" s="69"/>
      <c r="L251" s="70"/>
      <c r="M251" s="70"/>
      <c r="N251" s="71"/>
    </row>
    <row r="252" spans="1:14" ht="15" x14ac:dyDescent="0.25">
      <c r="A252" s="98"/>
      <c r="B252" s="60"/>
      <c r="C252" s="64"/>
      <c r="D252" s="5"/>
      <c r="E252" s="65"/>
      <c r="F252" s="66"/>
      <c r="G252" s="61"/>
      <c r="H252" s="67"/>
      <c r="I252" s="68"/>
      <c r="J252" s="62"/>
      <c r="K252" s="69"/>
      <c r="L252" s="70"/>
      <c r="M252" s="70"/>
      <c r="N252" s="71"/>
    </row>
    <row r="253" spans="1:14" ht="15" x14ac:dyDescent="0.25">
      <c r="A253" s="98"/>
      <c r="B253" s="60"/>
      <c r="C253" s="64"/>
      <c r="D253" s="5"/>
      <c r="E253" s="65"/>
      <c r="F253" s="66"/>
      <c r="G253" s="61"/>
      <c r="H253" s="67"/>
      <c r="I253" s="68"/>
      <c r="J253" s="62"/>
      <c r="K253" s="69"/>
      <c r="L253" s="70"/>
      <c r="M253" s="70"/>
      <c r="N253" s="71"/>
    </row>
    <row r="254" spans="1:14" ht="15" x14ac:dyDescent="0.25">
      <c r="A254" s="98"/>
      <c r="B254" s="60"/>
      <c r="C254" s="64"/>
      <c r="D254" s="5"/>
      <c r="E254" s="65"/>
      <c r="F254" s="66"/>
      <c r="G254" s="61"/>
      <c r="H254" s="67"/>
      <c r="I254" s="68"/>
      <c r="J254" s="62"/>
      <c r="K254" s="69"/>
      <c r="L254" s="70"/>
      <c r="M254" s="70"/>
      <c r="N254" s="71"/>
    </row>
    <row r="255" spans="1:14" ht="15" x14ac:dyDescent="0.25">
      <c r="A255" s="98"/>
      <c r="B255" s="60"/>
      <c r="C255" s="64"/>
      <c r="D255" s="5"/>
      <c r="E255" s="65"/>
      <c r="F255" s="66"/>
      <c r="G255" s="61"/>
      <c r="H255" s="67"/>
      <c r="I255" s="68"/>
      <c r="J255" s="62"/>
      <c r="K255" s="69"/>
      <c r="L255" s="70"/>
      <c r="M255" s="70"/>
      <c r="N255" s="71"/>
    </row>
    <row r="256" spans="1:14" ht="12.75" customHeight="1" x14ac:dyDescent="0.25">
      <c r="A256" s="98"/>
      <c r="B256" s="60"/>
      <c r="C256" s="64"/>
      <c r="D256" s="5"/>
      <c r="E256" s="65"/>
      <c r="F256" s="66"/>
      <c r="G256" s="61"/>
      <c r="H256" s="67"/>
      <c r="I256" s="68"/>
      <c r="J256" s="62"/>
      <c r="K256" s="69"/>
      <c r="L256" s="70"/>
      <c r="M256" s="70"/>
      <c r="N256" s="71"/>
    </row>
    <row r="257" spans="1:14" ht="12.75" customHeight="1" x14ac:dyDescent="0.25">
      <c r="A257" s="98"/>
      <c r="B257" s="60"/>
      <c r="C257" s="64"/>
      <c r="D257" s="5"/>
      <c r="E257" s="65"/>
      <c r="F257" s="66"/>
      <c r="G257" s="61"/>
      <c r="H257" s="67"/>
      <c r="I257" s="68"/>
      <c r="J257" s="62"/>
      <c r="K257" s="69"/>
      <c r="L257" s="70"/>
      <c r="M257" s="70"/>
      <c r="N257" s="71"/>
    </row>
    <row r="258" spans="1:14" ht="12.75" customHeight="1" x14ac:dyDescent="0.25">
      <c r="A258" s="98"/>
      <c r="B258" s="60"/>
      <c r="C258" s="64"/>
      <c r="D258" s="5"/>
      <c r="E258" s="65"/>
      <c r="F258" s="66"/>
      <c r="G258" s="61"/>
      <c r="H258" s="67"/>
      <c r="I258" s="68"/>
      <c r="J258" s="62"/>
      <c r="K258" s="69"/>
      <c r="L258" s="70"/>
      <c r="M258" s="70"/>
      <c r="N258" s="71"/>
    </row>
    <row r="259" spans="1:14" ht="12.75" customHeight="1" x14ac:dyDescent="0.25">
      <c r="A259" s="98"/>
      <c r="B259" s="60"/>
      <c r="C259" s="64"/>
      <c r="D259" s="5"/>
      <c r="E259" s="65"/>
      <c r="F259" s="66"/>
      <c r="G259" s="61"/>
      <c r="H259" s="67"/>
      <c r="I259" s="68"/>
      <c r="J259" s="62"/>
      <c r="K259" s="69"/>
      <c r="L259" s="70"/>
      <c r="M259" s="70"/>
      <c r="N259" s="71"/>
    </row>
    <row r="260" spans="1:14" ht="12.75" customHeight="1" x14ac:dyDescent="0.25">
      <c r="A260" s="98"/>
      <c r="B260" s="60"/>
      <c r="C260" s="64"/>
      <c r="D260" s="5"/>
      <c r="E260" s="65"/>
      <c r="F260" s="66"/>
      <c r="G260" s="61"/>
      <c r="H260" s="67"/>
      <c r="I260" s="68"/>
      <c r="J260" s="62"/>
      <c r="K260" s="69"/>
      <c r="L260" s="70"/>
      <c r="M260" s="70"/>
      <c r="N260" s="71"/>
    </row>
    <row r="261" spans="1:14" ht="12.75" customHeight="1" x14ac:dyDescent="0.25">
      <c r="A261" s="98"/>
      <c r="B261" s="60"/>
      <c r="C261" s="64"/>
      <c r="D261" s="5"/>
      <c r="E261" s="65"/>
      <c r="F261" s="66"/>
      <c r="G261" s="61"/>
      <c r="H261" s="67"/>
      <c r="I261" s="68"/>
      <c r="J261" s="62"/>
      <c r="K261" s="69"/>
      <c r="L261" s="70"/>
      <c r="M261" s="70"/>
      <c r="N261" s="71"/>
    </row>
    <row r="262" spans="1:14" ht="12.75" customHeight="1" x14ac:dyDescent="0.25">
      <c r="A262" s="98"/>
      <c r="B262" s="60"/>
      <c r="C262" s="64"/>
      <c r="D262" s="5"/>
      <c r="E262" s="65"/>
      <c r="F262" s="66"/>
      <c r="G262" s="61"/>
      <c r="H262" s="67"/>
      <c r="I262" s="68"/>
      <c r="J262" s="62"/>
      <c r="K262" s="69"/>
      <c r="L262" s="70"/>
      <c r="M262" s="70"/>
      <c r="N262" s="71"/>
    </row>
    <row r="263" spans="1:14" ht="12.75" customHeight="1" x14ac:dyDescent="0.25">
      <c r="A263" s="98"/>
      <c r="B263" s="60"/>
      <c r="C263" s="64"/>
      <c r="D263" s="5"/>
      <c r="E263" s="65"/>
      <c r="F263" s="66"/>
      <c r="G263" s="61"/>
      <c r="H263" s="67"/>
      <c r="I263" s="68"/>
      <c r="J263" s="62"/>
      <c r="K263" s="69"/>
      <c r="L263" s="70"/>
      <c r="M263" s="70"/>
      <c r="N263" s="71"/>
    </row>
    <row r="264" spans="1:14" ht="12.75" customHeight="1" x14ac:dyDescent="0.25">
      <c r="A264" s="98"/>
      <c r="B264" s="60"/>
      <c r="C264" s="64"/>
      <c r="D264" s="5"/>
      <c r="E264" s="65"/>
      <c r="F264" s="66"/>
      <c r="G264" s="61"/>
      <c r="H264" s="67"/>
      <c r="I264" s="68"/>
      <c r="J264" s="62"/>
      <c r="K264" s="69"/>
      <c r="L264" s="70"/>
      <c r="M264" s="70"/>
      <c r="N264" s="71"/>
    </row>
    <row r="265" spans="1:14" ht="12.75" customHeight="1" x14ac:dyDescent="0.25">
      <c r="A265" s="98"/>
      <c r="B265" s="60"/>
      <c r="C265" s="64"/>
      <c r="D265" s="5"/>
      <c r="E265" s="65"/>
      <c r="F265" s="66"/>
      <c r="G265" s="61"/>
      <c r="H265" s="67"/>
      <c r="I265" s="68"/>
      <c r="J265" s="62"/>
      <c r="K265" s="69"/>
      <c r="L265" s="70"/>
      <c r="M265" s="70"/>
      <c r="N265" s="71"/>
    </row>
    <row r="266" spans="1:14" ht="12.75" customHeight="1" x14ac:dyDescent="0.25">
      <c r="A266" s="98"/>
      <c r="B266" s="60"/>
      <c r="C266" s="64"/>
      <c r="D266" s="5"/>
      <c r="E266" s="65"/>
      <c r="F266" s="66"/>
      <c r="G266" s="61"/>
      <c r="H266" s="67"/>
      <c r="I266" s="68"/>
      <c r="J266" s="62"/>
      <c r="K266" s="69"/>
      <c r="L266" s="70"/>
      <c r="M266" s="70"/>
      <c r="N266" s="71"/>
    </row>
    <row r="267" spans="1:14" ht="12.75" customHeight="1" x14ac:dyDescent="0.25">
      <c r="A267" s="98"/>
      <c r="B267" s="60"/>
      <c r="C267" s="64"/>
      <c r="D267" s="5"/>
      <c r="E267" s="65"/>
      <c r="F267" s="66"/>
      <c r="G267" s="61"/>
      <c r="H267" s="67"/>
      <c r="I267" s="68"/>
      <c r="J267" s="62"/>
      <c r="K267" s="69"/>
      <c r="L267" s="70"/>
      <c r="M267" s="70"/>
      <c r="N267" s="71"/>
    </row>
    <row r="268" spans="1:14" ht="12.75" customHeight="1" x14ac:dyDescent="0.25">
      <c r="A268" s="98"/>
      <c r="B268" s="60"/>
      <c r="C268" s="64"/>
      <c r="D268" s="5"/>
      <c r="E268" s="65"/>
      <c r="F268" s="66"/>
      <c r="G268" s="61"/>
      <c r="H268" s="67"/>
      <c r="I268" s="68"/>
      <c r="J268" s="62"/>
      <c r="K268" s="69"/>
      <c r="L268" s="70"/>
      <c r="M268" s="70"/>
      <c r="N268" s="71"/>
    </row>
    <row r="269" spans="1:14" ht="12.75" customHeight="1" x14ac:dyDescent="0.25">
      <c r="A269" s="98"/>
      <c r="B269" s="60"/>
      <c r="C269" s="64"/>
      <c r="D269" s="5"/>
      <c r="E269" s="65"/>
      <c r="F269" s="66"/>
      <c r="G269" s="61"/>
      <c r="H269" s="67"/>
      <c r="I269" s="68"/>
      <c r="J269" s="62"/>
      <c r="K269" s="69"/>
      <c r="L269" s="70"/>
      <c r="M269" s="70"/>
      <c r="N269" s="71"/>
    </row>
    <row r="270" spans="1:14" ht="12.75" customHeight="1" x14ac:dyDescent="0.25">
      <c r="A270" s="98"/>
      <c r="B270" s="60"/>
      <c r="C270" s="64"/>
      <c r="D270" s="5"/>
      <c r="E270" s="65"/>
      <c r="F270" s="66"/>
      <c r="G270" s="61"/>
      <c r="H270" s="67"/>
      <c r="I270" s="68"/>
      <c r="J270" s="62"/>
      <c r="K270" s="69"/>
      <c r="L270" s="70"/>
      <c r="M270" s="70"/>
      <c r="N270" s="71"/>
    </row>
    <row r="271" spans="1:14" ht="12.75" customHeight="1" x14ac:dyDescent="0.25">
      <c r="A271" s="98"/>
      <c r="B271" s="60"/>
      <c r="C271" s="64"/>
      <c r="D271" s="5"/>
      <c r="E271" s="65"/>
      <c r="F271" s="66"/>
      <c r="G271" s="61"/>
      <c r="H271" s="67"/>
      <c r="I271" s="68"/>
      <c r="J271" s="62"/>
      <c r="K271" s="69"/>
      <c r="L271" s="70"/>
      <c r="M271" s="70"/>
      <c r="N271" s="71"/>
    </row>
    <row r="272" spans="1:14" ht="12.75" customHeight="1" x14ac:dyDescent="0.25">
      <c r="A272" s="98"/>
      <c r="B272" s="60"/>
      <c r="C272" s="64"/>
      <c r="D272" s="5"/>
      <c r="E272" s="65"/>
      <c r="F272" s="66"/>
      <c r="G272" s="61"/>
      <c r="H272" s="67"/>
      <c r="I272" s="68"/>
      <c r="J272" s="62"/>
      <c r="K272" s="69"/>
      <c r="L272" s="70"/>
      <c r="M272" s="70"/>
      <c r="N272" s="71"/>
    </row>
    <row r="273" spans="1:14" ht="12.75" customHeight="1" x14ac:dyDescent="0.25">
      <c r="A273" s="98"/>
      <c r="B273" s="60"/>
      <c r="C273" s="64"/>
      <c r="D273" s="5"/>
      <c r="E273" s="65"/>
      <c r="F273" s="66"/>
      <c r="G273" s="61"/>
      <c r="H273" s="67"/>
      <c r="I273" s="68"/>
      <c r="J273" s="62"/>
      <c r="K273" s="69"/>
      <c r="L273" s="70"/>
      <c r="M273" s="70"/>
      <c r="N273" s="71"/>
    </row>
    <row r="274" spans="1:14" ht="12.75" customHeight="1" x14ac:dyDescent="0.25">
      <c r="A274" s="98"/>
      <c r="B274" s="60"/>
      <c r="C274" s="64"/>
      <c r="D274" s="5"/>
      <c r="E274" s="65"/>
      <c r="F274" s="66"/>
      <c r="G274" s="61"/>
      <c r="H274" s="67"/>
      <c r="I274" s="68"/>
      <c r="J274" s="62"/>
      <c r="K274" s="69"/>
      <c r="L274" s="70"/>
      <c r="M274" s="70"/>
      <c r="N274" s="71"/>
    </row>
    <row r="275" spans="1:14" ht="12.75" customHeight="1" x14ac:dyDescent="0.25">
      <c r="A275" s="98"/>
      <c r="B275" s="60"/>
      <c r="C275" s="64"/>
      <c r="D275" s="5"/>
      <c r="E275" s="65"/>
      <c r="F275" s="66"/>
      <c r="G275" s="61"/>
      <c r="H275" s="67"/>
      <c r="I275" s="68"/>
      <c r="J275" s="62"/>
      <c r="K275" s="69"/>
      <c r="L275" s="70"/>
      <c r="M275" s="70"/>
      <c r="N275" s="71"/>
    </row>
    <row r="276" spans="1:14" ht="12.75" customHeight="1" x14ac:dyDescent="0.25">
      <c r="A276" s="98"/>
      <c r="B276" s="60"/>
      <c r="C276" s="64"/>
      <c r="D276" s="5"/>
      <c r="E276" s="65"/>
      <c r="F276" s="66"/>
      <c r="G276" s="61"/>
      <c r="H276" s="67"/>
      <c r="I276" s="68"/>
      <c r="J276" s="62"/>
      <c r="K276" s="69"/>
      <c r="L276" s="70"/>
      <c r="M276" s="70"/>
      <c r="N276" s="71"/>
    </row>
    <row r="277" spans="1:14" ht="12.75" customHeight="1" x14ac:dyDescent="0.25">
      <c r="A277" s="98"/>
      <c r="B277" s="60"/>
      <c r="C277" s="64"/>
      <c r="D277" s="5"/>
      <c r="E277" s="65"/>
      <c r="F277" s="66"/>
      <c r="G277" s="61"/>
      <c r="H277" s="67"/>
      <c r="I277" s="68"/>
      <c r="J277" s="62"/>
      <c r="K277" s="69"/>
      <c r="L277" s="70"/>
      <c r="M277" s="70"/>
      <c r="N277" s="71"/>
    </row>
    <row r="278" spans="1:14" ht="12.75" customHeight="1" x14ac:dyDescent="0.25">
      <c r="A278" s="98"/>
      <c r="B278" s="60"/>
      <c r="C278" s="64"/>
      <c r="D278" s="5"/>
      <c r="E278" s="65"/>
      <c r="F278" s="66"/>
      <c r="G278" s="61"/>
      <c r="H278" s="67"/>
      <c r="I278" s="68"/>
      <c r="J278" s="62"/>
      <c r="K278" s="69"/>
      <c r="L278" s="70"/>
      <c r="M278" s="70"/>
      <c r="N278" s="71"/>
    </row>
    <row r="279" spans="1:14" ht="12.75" customHeight="1" x14ac:dyDescent="0.25">
      <c r="A279" s="98"/>
      <c r="B279" s="60"/>
      <c r="C279" s="64"/>
      <c r="D279" s="5"/>
      <c r="E279" s="65"/>
      <c r="F279" s="66"/>
      <c r="G279" s="61"/>
      <c r="H279" s="67"/>
      <c r="I279" s="68"/>
      <c r="J279" s="62"/>
      <c r="K279" s="69"/>
      <c r="L279" s="70"/>
      <c r="M279" s="70"/>
      <c r="N279" s="71"/>
    </row>
    <row r="280" spans="1:14" ht="12.75" customHeight="1" x14ac:dyDescent="0.25">
      <c r="A280" s="98"/>
      <c r="B280" s="60"/>
      <c r="C280" s="64"/>
      <c r="D280" s="5"/>
      <c r="E280" s="65"/>
      <c r="F280" s="66"/>
      <c r="G280" s="61"/>
      <c r="H280" s="67"/>
      <c r="I280" s="68"/>
      <c r="J280" s="62"/>
      <c r="K280" s="69"/>
      <c r="L280" s="70"/>
      <c r="M280" s="70"/>
      <c r="N280" s="71"/>
    </row>
    <row r="281" spans="1:14" ht="12.75" customHeight="1" x14ac:dyDescent="0.25">
      <c r="A281" s="98"/>
      <c r="B281" s="60"/>
      <c r="C281" s="64"/>
      <c r="D281" s="5"/>
      <c r="E281" s="65"/>
      <c r="F281" s="66"/>
      <c r="G281" s="61"/>
      <c r="H281" s="67"/>
      <c r="I281" s="68"/>
      <c r="J281" s="62"/>
      <c r="K281" s="69"/>
      <c r="L281" s="70"/>
      <c r="M281" s="70"/>
      <c r="N281" s="71"/>
    </row>
    <row r="282" spans="1:14" ht="12.75" customHeight="1" x14ac:dyDescent="0.25">
      <c r="A282" s="98"/>
      <c r="B282" s="60"/>
      <c r="C282" s="64"/>
      <c r="D282" s="5"/>
      <c r="E282" s="65"/>
      <c r="F282" s="66"/>
      <c r="G282" s="61"/>
      <c r="H282" s="67"/>
      <c r="I282" s="68"/>
      <c r="J282" s="62"/>
      <c r="K282" s="69"/>
      <c r="L282" s="70"/>
      <c r="M282" s="70"/>
      <c r="N282" s="71"/>
    </row>
    <row r="283" spans="1:14" ht="12.75" customHeight="1" x14ac:dyDescent="0.25">
      <c r="A283" s="98"/>
      <c r="B283" s="60"/>
      <c r="C283" s="64"/>
      <c r="D283" s="5"/>
      <c r="E283" s="65"/>
      <c r="F283" s="66"/>
      <c r="G283" s="61"/>
      <c r="H283" s="67"/>
      <c r="I283" s="68"/>
      <c r="J283" s="62"/>
      <c r="K283" s="69"/>
      <c r="L283" s="70"/>
      <c r="M283" s="70"/>
      <c r="N283" s="71"/>
    </row>
    <row r="284" spans="1:14" ht="12.75" customHeight="1" x14ac:dyDescent="0.25">
      <c r="A284" s="98"/>
      <c r="B284" s="60"/>
      <c r="C284" s="64"/>
      <c r="D284" s="5"/>
      <c r="E284" s="65"/>
      <c r="F284" s="66"/>
      <c r="G284" s="61"/>
      <c r="H284" s="67"/>
      <c r="I284" s="68"/>
      <c r="J284" s="62"/>
      <c r="K284" s="69"/>
      <c r="L284" s="70"/>
      <c r="M284" s="70"/>
      <c r="N284" s="71"/>
    </row>
    <row r="285" spans="1:14" ht="12.75" customHeight="1" x14ac:dyDescent="0.25">
      <c r="A285" s="98"/>
      <c r="B285" s="60"/>
      <c r="C285" s="64"/>
      <c r="D285" s="5"/>
      <c r="E285" s="65"/>
      <c r="F285" s="66"/>
      <c r="G285" s="61"/>
      <c r="H285" s="67"/>
      <c r="I285" s="68"/>
      <c r="J285" s="62"/>
      <c r="K285" s="69"/>
      <c r="L285" s="70"/>
      <c r="M285" s="70"/>
      <c r="N285" s="71"/>
    </row>
    <row r="286" spans="1:14" ht="12.75" customHeight="1" x14ac:dyDescent="0.25">
      <c r="A286" s="98"/>
      <c r="B286" s="60"/>
      <c r="C286" s="64"/>
      <c r="D286" s="5"/>
      <c r="E286" s="65"/>
      <c r="F286" s="66"/>
      <c r="G286" s="61"/>
      <c r="H286" s="67"/>
      <c r="I286" s="68"/>
      <c r="J286" s="62"/>
      <c r="K286" s="69"/>
      <c r="L286" s="70"/>
      <c r="M286" s="70"/>
      <c r="N286" s="71"/>
    </row>
    <row r="287" spans="1:14" ht="12.75" customHeight="1" x14ac:dyDescent="0.25">
      <c r="A287" s="98"/>
      <c r="B287" s="60"/>
      <c r="C287" s="64"/>
      <c r="D287" s="5"/>
      <c r="E287" s="65"/>
      <c r="F287" s="66"/>
      <c r="G287" s="61"/>
      <c r="H287" s="67"/>
      <c r="I287" s="68"/>
      <c r="J287" s="62"/>
      <c r="K287" s="69"/>
      <c r="L287" s="70"/>
      <c r="M287" s="70"/>
      <c r="N287" s="71"/>
    </row>
    <row r="288" spans="1:14" ht="12.75" customHeight="1" x14ac:dyDescent="0.25">
      <c r="A288" s="98"/>
      <c r="B288" s="60"/>
      <c r="C288" s="64"/>
      <c r="D288" s="5"/>
      <c r="E288" s="65"/>
      <c r="F288" s="66"/>
      <c r="G288" s="61"/>
      <c r="H288" s="67"/>
      <c r="I288" s="68"/>
      <c r="J288" s="62"/>
      <c r="K288" s="69"/>
      <c r="L288" s="70"/>
      <c r="M288" s="70"/>
      <c r="N288" s="71"/>
    </row>
    <row r="289" spans="1:14" ht="12.75" customHeight="1" x14ac:dyDescent="0.25">
      <c r="A289" s="98"/>
      <c r="B289" s="60"/>
      <c r="C289" s="64"/>
      <c r="D289" s="5"/>
      <c r="E289" s="65"/>
      <c r="F289" s="66"/>
      <c r="G289" s="61"/>
      <c r="H289" s="67"/>
      <c r="I289" s="68"/>
      <c r="J289" s="62"/>
      <c r="K289" s="69"/>
      <c r="L289" s="70"/>
      <c r="M289" s="70"/>
      <c r="N289" s="71"/>
    </row>
    <row r="290" spans="1:14" ht="12.75" customHeight="1" x14ac:dyDescent="0.25">
      <c r="A290" s="98"/>
      <c r="B290" s="60"/>
      <c r="C290" s="64"/>
      <c r="D290" s="5"/>
      <c r="E290" s="65"/>
      <c r="F290" s="66"/>
      <c r="G290" s="61"/>
      <c r="H290" s="67"/>
      <c r="I290" s="68"/>
      <c r="J290" s="62"/>
      <c r="K290" s="69"/>
      <c r="L290" s="70"/>
      <c r="M290" s="70"/>
      <c r="N290" s="71"/>
    </row>
    <row r="291" spans="1:14" ht="12.75" customHeight="1" x14ac:dyDescent="0.25">
      <c r="A291" s="98"/>
      <c r="B291" s="60"/>
      <c r="C291" s="64"/>
      <c r="D291" s="5"/>
      <c r="E291" s="65"/>
      <c r="F291" s="66"/>
      <c r="G291" s="61"/>
      <c r="H291" s="67"/>
      <c r="I291" s="68"/>
      <c r="J291" s="62"/>
      <c r="K291" s="69"/>
      <c r="L291" s="70"/>
      <c r="M291" s="70"/>
      <c r="N291" s="71"/>
    </row>
    <row r="292" spans="1:14" ht="12.75" customHeight="1" x14ac:dyDescent="0.25">
      <c r="A292" s="98"/>
      <c r="B292" s="60"/>
      <c r="C292" s="64"/>
      <c r="D292" s="5"/>
      <c r="E292" s="65"/>
      <c r="F292" s="66"/>
      <c r="G292" s="61"/>
      <c r="H292" s="67"/>
      <c r="I292" s="68"/>
      <c r="J292" s="62"/>
      <c r="K292" s="69"/>
      <c r="L292" s="70"/>
      <c r="M292" s="70"/>
      <c r="N292" s="71"/>
    </row>
    <row r="293" spans="1:14" ht="12.75" customHeight="1" x14ac:dyDescent="0.25">
      <c r="A293" s="98"/>
      <c r="B293" s="60"/>
      <c r="C293" s="64"/>
      <c r="D293" s="5"/>
      <c r="E293" s="65"/>
      <c r="F293" s="66"/>
      <c r="G293" s="61"/>
      <c r="H293" s="67"/>
      <c r="I293" s="68"/>
      <c r="J293" s="62"/>
      <c r="K293" s="69"/>
      <c r="L293" s="70"/>
      <c r="M293" s="70"/>
      <c r="N293" s="71"/>
    </row>
    <row r="294" spans="1:14" ht="12.75" customHeight="1" x14ac:dyDescent="0.25">
      <c r="A294" s="98"/>
      <c r="B294" s="60"/>
      <c r="C294" s="64"/>
      <c r="D294" s="5"/>
      <c r="E294" s="65"/>
      <c r="F294" s="66"/>
      <c r="G294" s="61"/>
      <c r="H294" s="67"/>
      <c r="I294" s="68"/>
      <c r="J294" s="62"/>
      <c r="K294" s="69"/>
      <c r="L294" s="70"/>
      <c r="M294" s="70"/>
      <c r="N294" s="71"/>
    </row>
    <row r="295" spans="1:14" ht="12.75" customHeight="1" x14ac:dyDescent="0.25">
      <c r="A295" s="98"/>
      <c r="B295" s="60"/>
      <c r="C295" s="64"/>
      <c r="D295" s="5"/>
      <c r="E295" s="65"/>
      <c r="F295" s="66"/>
      <c r="G295" s="61"/>
      <c r="H295" s="67"/>
      <c r="I295" s="68"/>
      <c r="J295" s="62"/>
      <c r="K295" s="69"/>
      <c r="L295" s="70"/>
      <c r="M295" s="70"/>
      <c r="N295" s="71"/>
    </row>
    <row r="296" spans="1:14" ht="12.75" customHeight="1" x14ac:dyDescent="0.25">
      <c r="A296" s="98"/>
      <c r="B296" s="60"/>
      <c r="C296" s="64"/>
      <c r="D296" s="5"/>
      <c r="E296" s="65"/>
      <c r="F296" s="66"/>
      <c r="G296" s="61"/>
      <c r="H296" s="67"/>
      <c r="I296" s="68"/>
      <c r="J296" s="62"/>
      <c r="K296" s="69"/>
      <c r="L296" s="70"/>
      <c r="M296" s="70"/>
      <c r="N296" s="71"/>
    </row>
    <row r="297" spans="1:14" ht="12.75" customHeight="1" x14ac:dyDescent="0.25">
      <c r="A297" s="98"/>
      <c r="B297" s="60"/>
      <c r="C297" s="64"/>
      <c r="D297" s="5"/>
      <c r="E297" s="65"/>
      <c r="F297" s="66"/>
      <c r="G297" s="61"/>
      <c r="H297" s="67"/>
      <c r="I297" s="68"/>
      <c r="J297" s="62"/>
      <c r="K297" s="69"/>
      <c r="L297" s="70"/>
      <c r="M297" s="70"/>
      <c r="N297" s="71"/>
    </row>
    <row r="298" spans="1:14" ht="12.75" customHeight="1" x14ac:dyDescent="0.25">
      <c r="A298" s="98"/>
      <c r="B298" s="60"/>
      <c r="C298" s="64"/>
      <c r="D298" s="5"/>
      <c r="E298" s="65"/>
      <c r="F298" s="66"/>
      <c r="G298" s="61"/>
      <c r="H298" s="67"/>
      <c r="I298" s="68"/>
      <c r="J298" s="62"/>
      <c r="K298" s="69"/>
      <c r="L298" s="70"/>
      <c r="M298" s="70"/>
      <c r="N298" s="71"/>
    </row>
    <row r="299" spans="1:14" ht="12.75" customHeight="1" x14ac:dyDescent="0.25">
      <c r="A299" s="98"/>
      <c r="B299" s="60"/>
      <c r="C299" s="64"/>
      <c r="D299" s="5"/>
      <c r="E299" s="65"/>
      <c r="F299" s="66"/>
      <c r="G299" s="61"/>
      <c r="H299" s="67"/>
      <c r="I299" s="68"/>
      <c r="J299" s="62"/>
      <c r="K299" s="69"/>
      <c r="L299" s="70"/>
      <c r="M299" s="70"/>
      <c r="N299" s="71"/>
    </row>
    <row r="300" spans="1:14" ht="12.75" customHeight="1" x14ac:dyDescent="0.25">
      <c r="A300" s="98"/>
      <c r="B300" s="60"/>
      <c r="C300" s="64"/>
      <c r="D300" s="5"/>
      <c r="E300" s="65"/>
      <c r="F300" s="66"/>
      <c r="G300" s="61"/>
      <c r="H300" s="67"/>
      <c r="I300" s="68"/>
      <c r="J300" s="62"/>
      <c r="K300" s="69"/>
      <c r="L300" s="70"/>
      <c r="M300" s="70"/>
      <c r="N300" s="71"/>
    </row>
    <row r="301" spans="1:14" ht="12.75" customHeight="1" x14ac:dyDescent="0.25">
      <c r="A301" s="98"/>
      <c r="B301" s="60"/>
      <c r="C301" s="64"/>
      <c r="D301" s="5"/>
      <c r="E301" s="65"/>
      <c r="F301" s="66"/>
      <c r="G301" s="61"/>
      <c r="H301" s="67"/>
      <c r="I301" s="68"/>
      <c r="J301" s="62"/>
      <c r="K301" s="69"/>
      <c r="L301" s="70"/>
      <c r="M301" s="70"/>
      <c r="N301" s="71"/>
    </row>
    <row r="302" spans="1:14" ht="12.75" customHeight="1" x14ac:dyDescent="0.25">
      <c r="A302" s="98"/>
      <c r="B302" s="60"/>
      <c r="C302" s="64"/>
      <c r="D302" s="5"/>
      <c r="E302" s="65"/>
      <c r="F302" s="66"/>
      <c r="G302" s="61"/>
      <c r="H302" s="67"/>
      <c r="I302" s="68"/>
      <c r="J302" s="62"/>
      <c r="K302" s="69"/>
      <c r="L302" s="70"/>
      <c r="M302" s="70"/>
      <c r="N302" s="71"/>
    </row>
    <row r="303" spans="1:14" ht="12.75" customHeight="1" x14ac:dyDescent="0.25">
      <c r="A303" s="98"/>
      <c r="B303" s="60"/>
      <c r="C303" s="64"/>
      <c r="D303" s="5"/>
      <c r="E303" s="65"/>
      <c r="F303" s="66"/>
      <c r="G303" s="61"/>
      <c r="H303" s="67"/>
      <c r="I303" s="68"/>
      <c r="J303" s="62"/>
      <c r="K303" s="69"/>
      <c r="L303" s="70"/>
      <c r="M303" s="70"/>
      <c r="N303" s="71"/>
    </row>
    <row r="304" spans="1:14" ht="12.75" customHeight="1" x14ac:dyDescent="0.25">
      <c r="A304" s="98"/>
      <c r="B304" s="60"/>
      <c r="C304" s="64"/>
      <c r="D304" s="5"/>
      <c r="E304" s="65"/>
      <c r="F304" s="66"/>
      <c r="G304" s="61"/>
      <c r="H304" s="67"/>
      <c r="I304" s="68"/>
      <c r="J304" s="62"/>
      <c r="K304" s="69"/>
      <c r="L304" s="70"/>
      <c r="M304" s="70"/>
      <c r="N304" s="71"/>
    </row>
    <row r="305" spans="1:14" ht="12.75" customHeight="1" x14ac:dyDescent="0.25">
      <c r="A305" s="98"/>
      <c r="B305" s="60"/>
      <c r="C305" s="64"/>
      <c r="D305" s="5"/>
      <c r="E305" s="65"/>
      <c r="F305" s="66"/>
      <c r="G305" s="61"/>
      <c r="H305" s="67"/>
      <c r="I305" s="68"/>
      <c r="J305" s="62"/>
      <c r="K305" s="69"/>
      <c r="L305" s="70"/>
      <c r="M305" s="70"/>
      <c r="N305" s="71"/>
    </row>
    <row r="306" spans="1:14" ht="12.75" customHeight="1" x14ac:dyDescent="0.25">
      <c r="A306" s="98"/>
      <c r="B306" s="60"/>
      <c r="C306" s="64"/>
      <c r="D306" s="5"/>
      <c r="E306" s="65"/>
      <c r="F306" s="66"/>
      <c r="G306" s="61"/>
      <c r="H306" s="67"/>
      <c r="I306" s="68"/>
      <c r="J306" s="62"/>
      <c r="K306" s="69"/>
      <c r="L306" s="70"/>
      <c r="M306" s="70"/>
      <c r="N306" s="71"/>
    </row>
    <row r="307" spans="1:14" ht="12.75" customHeight="1" x14ac:dyDescent="0.25">
      <c r="A307" s="98"/>
      <c r="B307" s="60"/>
      <c r="C307" s="64"/>
      <c r="D307" s="5"/>
      <c r="E307" s="65"/>
      <c r="F307" s="66"/>
      <c r="G307" s="61"/>
      <c r="H307" s="67"/>
      <c r="I307" s="68"/>
      <c r="J307" s="62"/>
      <c r="K307" s="69"/>
      <c r="L307" s="70"/>
      <c r="M307" s="70"/>
      <c r="N307" s="71"/>
    </row>
    <row r="308" spans="1:14" ht="12.75" customHeight="1" x14ac:dyDescent="0.25">
      <c r="A308" s="98"/>
      <c r="B308" s="60"/>
      <c r="C308" s="64"/>
      <c r="D308" s="5"/>
      <c r="E308" s="65"/>
      <c r="F308" s="66"/>
      <c r="G308" s="61"/>
      <c r="H308" s="67"/>
      <c r="I308" s="68"/>
      <c r="J308" s="62"/>
      <c r="K308" s="69"/>
      <c r="L308" s="70"/>
      <c r="M308" s="70"/>
      <c r="N308" s="71"/>
    </row>
    <row r="309" spans="1:14" ht="12.75" customHeight="1" x14ac:dyDescent="0.25">
      <c r="A309" s="98"/>
      <c r="B309" s="60"/>
      <c r="C309" s="64"/>
      <c r="D309" s="5"/>
      <c r="E309" s="65"/>
      <c r="F309" s="66"/>
      <c r="G309" s="61"/>
      <c r="H309" s="67"/>
      <c r="I309" s="68"/>
      <c r="J309" s="62"/>
      <c r="K309" s="69"/>
      <c r="L309" s="70"/>
      <c r="M309" s="70"/>
      <c r="N309" s="71"/>
    </row>
    <row r="310" spans="1:14" ht="12.75" customHeight="1" x14ac:dyDescent="0.25">
      <c r="A310" s="98"/>
      <c r="B310" s="60"/>
      <c r="C310" s="64"/>
      <c r="D310" s="5"/>
      <c r="E310" s="65"/>
      <c r="F310" s="66"/>
      <c r="G310" s="61"/>
      <c r="H310" s="67"/>
      <c r="I310" s="68"/>
      <c r="J310" s="62"/>
      <c r="K310" s="69"/>
      <c r="L310" s="70"/>
      <c r="M310" s="70"/>
      <c r="N310" s="71"/>
    </row>
    <row r="311" spans="1:14" ht="12.75" customHeight="1" x14ac:dyDescent="0.25">
      <c r="A311" s="98"/>
      <c r="B311" s="60"/>
      <c r="C311" s="64"/>
      <c r="D311" s="5"/>
      <c r="E311" s="65"/>
      <c r="F311" s="66"/>
      <c r="G311" s="61"/>
      <c r="H311" s="67"/>
      <c r="I311" s="68"/>
      <c r="J311" s="62"/>
      <c r="K311" s="69"/>
      <c r="L311" s="70"/>
      <c r="M311" s="70"/>
      <c r="N311" s="71"/>
    </row>
    <row r="312" spans="1:14" ht="12.75" customHeight="1" x14ac:dyDescent="0.25">
      <c r="A312" s="98"/>
      <c r="B312" s="60"/>
      <c r="C312" s="64"/>
      <c r="D312" s="5"/>
      <c r="E312" s="65"/>
      <c r="F312" s="66"/>
      <c r="G312" s="61"/>
      <c r="H312" s="67"/>
      <c r="I312" s="68"/>
      <c r="J312" s="62"/>
      <c r="K312" s="69"/>
      <c r="L312" s="70"/>
      <c r="M312" s="70"/>
      <c r="N312" s="71"/>
    </row>
    <row r="313" spans="1:14" ht="12.75" customHeight="1" x14ac:dyDescent="0.25">
      <c r="A313" s="98"/>
      <c r="B313" s="60"/>
      <c r="C313" s="64"/>
      <c r="D313" s="5"/>
      <c r="E313" s="65"/>
      <c r="F313" s="66"/>
      <c r="G313" s="61"/>
      <c r="H313" s="67"/>
      <c r="I313" s="68"/>
      <c r="J313" s="62"/>
      <c r="K313" s="69"/>
      <c r="L313" s="70"/>
      <c r="M313" s="70"/>
      <c r="N313" s="71"/>
    </row>
    <row r="314" spans="1:14" ht="12.75" customHeight="1" x14ac:dyDescent="0.25">
      <c r="A314" s="98"/>
      <c r="B314" s="60"/>
      <c r="C314" s="64"/>
      <c r="D314" s="5"/>
      <c r="E314" s="65"/>
      <c r="F314" s="66"/>
      <c r="G314" s="61"/>
      <c r="H314" s="67"/>
      <c r="I314" s="68"/>
      <c r="J314" s="62"/>
      <c r="K314" s="69"/>
      <c r="L314" s="70"/>
      <c r="M314" s="70"/>
      <c r="N314" s="71"/>
    </row>
    <row r="315" spans="1:14" ht="12.75" customHeight="1" x14ac:dyDescent="0.25">
      <c r="A315" s="98"/>
      <c r="B315" s="60"/>
      <c r="C315" s="64"/>
      <c r="D315" s="5"/>
      <c r="E315" s="65"/>
      <c r="F315" s="66"/>
      <c r="G315" s="61"/>
      <c r="H315" s="67"/>
      <c r="I315" s="68"/>
      <c r="J315" s="62"/>
      <c r="K315" s="69"/>
      <c r="L315" s="70"/>
      <c r="M315" s="70"/>
      <c r="N315" s="71"/>
    </row>
    <row r="316" spans="1:14" ht="12.75" customHeight="1" x14ac:dyDescent="0.25">
      <c r="A316" s="98"/>
      <c r="B316" s="60"/>
      <c r="C316" s="64"/>
      <c r="D316" s="5"/>
      <c r="E316" s="65"/>
      <c r="F316" s="66"/>
      <c r="G316" s="61"/>
      <c r="H316" s="67"/>
      <c r="I316" s="68"/>
      <c r="J316" s="62"/>
      <c r="K316" s="69"/>
      <c r="L316" s="70"/>
      <c r="M316" s="70"/>
      <c r="N316" s="71"/>
    </row>
    <row r="317" spans="1:14" ht="12.75" customHeight="1" x14ac:dyDescent="0.25">
      <c r="A317" s="98"/>
      <c r="B317" s="60"/>
      <c r="C317" s="64"/>
      <c r="D317" s="5"/>
      <c r="E317" s="65"/>
      <c r="F317" s="66"/>
      <c r="G317" s="61"/>
      <c r="H317" s="67"/>
      <c r="I317" s="68"/>
      <c r="J317" s="62"/>
      <c r="K317" s="69"/>
      <c r="L317" s="70"/>
      <c r="M317" s="70"/>
      <c r="N317" s="71"/>
    </row>
    <row r="318" spans="1:14" ht="12.75" customHeight="1" x14ac:dyDescent="0.25">
      <c r="A318" s="98"/>
      <c r="B318" s="60"/>
      <c r="C318" s="64"/>
      <c r="D318" s="5"/>
      <c r="E318" s="65"/>
      <c r="F318" s="66"/>
      <c r="G318" s="61"/>
      <c r="H318" s="67"/>
      <c r="I318" s="68"/>
      <c r="J318" s="62"/>
      <c r="K318" s="69"/>
      <c r="L318" s="70"/>
      <c r="M318" s="70"/>
      <c r="N318" s="71"/>
    </row>
    <row r="319" spans="1:14" ht="12.75" customHeight="1" x14ac:dyDescent="0.25">
      <c r="A319" s="98"/>
      <c r="B319" s="60"/>
      <c r="C319" s="64"/>
      <c r="D319" s="5"/>
      <c r="E319" s="65"/>
      <c r="F319" s="66"/>
      <c r="G319" s="61"/>
      <c r="H319" s="67"/>
      <c r="I319" s="68"/>
      <c r="J319" s="62"/>
      <c r="K319" s="69"/>
      <c r="L319" s="70"/>
      <c r="M319" s="70"/>
      <c r="N319" s="71"/>
    </row>
    <row r="320" spans="1:14" ht="12.75" customHeight="1" x14ac:dyDescent="0.25">
      <c r="A320" s="98"/>
      <c r="B320" s="60"/>
      <c r="C320" s="64"/>
      <c r="D320" s="5"/>
      <c r="E320" s="65"/>
      <c r="F320" s="66"/>
      <c r="G320" s="61"/>
      <c r="H320" s="67"/>
      <c r="I320" s="68"/>
      <c r="J320" s="62"/>
      <c r="K320" s="69"/>
      <c r="L320" s="70"/>
      <c r="M320" s="70"/>
      <c r="N320" s="71"/>
    </row>
    <row r="321" spans="1:14" ht="12.75" customHeight="1" x14ac:dyDescent="0.25">
      <c r="A321" s="98"/>
      <c r="B321" s="60"/>
      <c r="C321" s="64"/>
      <c r="D321" s="5"/>
      <c r="E321" s="65"/>
      <c r="F321" s="66"/>
      <c r="G321" s="61"/>
      <c r="H321" s="67"/>
      <c r="I321" s="68"/>
      <c r="J321" s="62"/>
      <c r="K321" s="69"/>
      <c r="L321" s="70"/>
      <c r="M321" s="70"/>
      <c r="N321" s="71"/>
    </row>
    <row r="322" spans="1:14" ht="12.75" customHeight="1" x14ac:dyDescent="0.25">
      <c r="A322" s="98"/>
      <c r="B322" s="60"/>
      <c r="C322" s="64"/>
      <c r="D322" s="5"/>
      <c r="E322" s="65"/>
      <c r="F322" s="66"/>
      <c r="G322" s="61"/>
      <c r="H322" s="67"/>
      <c r="I322" s="68"/>
      <c r="J322" s="62"/>
      <c r="K322" s="69"/>
      <c r="L322" s="70"/>
      <c r="M322" s="70"/>
      <c r="N322" s="71"/>
    </row>
    <row r="323" spans="1:14" ht="12.75" customHeight="1" x14ac:dyDescent="0.25">
      <c r="A323" s="98"/>
      <c r="B323" s="60"/>
      <c r="C323" s="64"/>
      <c r="D323" s="5"/>
      <c r="E323" s="65"/>
      <c r="F323" s="66"/>
      <c r="G323" s="61"/>
      <c r="H323" s="67"/>
      <c r="I323" s="68"/>
      <c r="J323" s="62"/>
      <c r="K323" s="69"/>
      <c r="L323" s="70"/>
      <c r="M323" s="70"/>
      <c r="N323" s="71"/>
    </row>
    <row r="324" spans="1:14" ht="12.75" customHeight="1" x14ac:dyDescent="0.25">
      <c r="A324" s="98"/>
      <c r="B324" s="60"/>
      <c r="C324" s="64"/>
      <c r="D324" s="5"/>
      <c r="E324" s="65"/>
      <c r="F324" s="66"/>
      <c r="G324" s="61"/>
      <c r="H324" s="67"/>
      <c r="I324" s="68"/>
      <c r="J324" s="62"/>
      <c r="K324" s="69"/>
      <c r="L324" s="70"/>
      <c r="M324" s="70"/>
      <c r="N324" s="71"/>
    </row>
    <row r="325" spans="1:14" ht="12.75" customHeight="1" x14ac:dyDescent="0.25">
      <c r="A325" s="98"/>
      <c r="B325" s="60"/>
      <c r="C325" s="64"/>
      <c r="D325" s="5"/>
      <c r="E325" s="65"/>
      <c r="F325" s="66"/>
      <c r="G325" s="61"/>
      <c r="H325" s="67"/>
      <c r="I325" s="68"/>
      <c r="J325" s="62"/>
      <c r="K325" s="69"/>
      <c r="L325" s="70"/>
      <c r="M325" s="70"/>
      <c r="N325" s="71"/>
    </row>
    <row r="326" spans="1:14" ht="12.75" customHeight="1" x14ac:dyDescent="0.25">
      <c r="A326" s="98"/>
      <c r="B326" s="60"/>
      <c r="C326" s="64"/>
      <c r="D326" s="5"/>
      <c r="E326" s="65"/>
      <c r="F326" s="66"/>
      <c r="G326" s="61"/>
      <c r="H326" s="67"/>
      <c r="I326" s="68"/>
      <c r="J326" s="62"/>
      <c r="K326" s="69"/>
      <c r="L326" s="70"/>
      <c r="M326" s="70"/>
      <c r="N326" s="71"/>
    </row>
    <row r="327" spans="1:14" ht="12.75" customHeight="1" x14ac:dyDescent="0.25">
      <c r="A327" s="98"/>
      <c r="B327" s="60"/>
      <c r="C327" s="64"/>
      <c r="D327" s="5"/>
      <c r="E327" s="65"/>
      <c r="F327" s="66"/>
      <c r="G327" s="61"/>
      <c r="H327" s="67"/>
      <c r="I327" s="68"/>
      <c r="J327" s="62"/>
      <c r="K327" s="69"/>
      <c r="L327" s="70"/>
      <c r="M327" s="70"/>
      <c r="N327" s="71"/>
    </row>
    <row r="328" spans="1:14" ht="12.75" customHeight="1" x14ac:dyDescent="0.25">
      <c r="A328" s="98"/>
      <c r="B328" s="60"/>
      <c r="C328" s="64"/>
      <c r="D328" s="5"/>
      <c r="E328" s="65"/>
      <c r="F328" s="66"/>
      <c r="G328" s="61"/>
      <c r="H328" s="67"/>
      <c r="I328" s="68"/>
      <c r="J328" s="62"/>
      <c r="K328" s="69"/>
      <c r="L328" s="70"/>
      <c r="M328" s="70"/>
      <c r="N328" s="71"/>
    </row>
    <row r="329" spans="1:14" ht="12.75" customHeight="1" x14ac:dyDescent="0.25">
      <c r="A329" s="98"/>
      <c r="B329" s="60"/>
      <c r="C329" s="64"/>
      <c r="D329" s="5"/>
      <c r="E329" s="65"/>
      <c r="F329" s="66"/>
      <c r="G329" s="61"/>
      <c r="H329" s="67"/>
      <c r="I329" s="68"/>
      <c r="J329" s="62"/>
      <c r="K329" s="69"/>
      <c r="L329" s="70"/>
      <c r="M329" s="70"/>
      <c r="N329" s="71"/>
    </row>
    <row r="330" spans="1:14" ht="12.75" customHeight="1" x14ac:dyDescent="0.25">
      <c r="A330" s="98"/>
      <c r="B330" s="60"/>
      <c r="C330" s="64"/>
      <c r="D330" s="5"/>
      <c r="E330" s="65"/>
      <c r="F330" s="66"/>
      <c r="G330" s="61"/>
      <c r="H330" s="67"/>
      <c r="I330" s="68"/>
      <c r="J330" s="62"/>
      <c r="K330" s="69"/>
      <c r="L330" s="70"/>
      <c r="M330" s="70"/>
      <c r="N330" s="71"/>
    </row>
    <row r="331" spans="1:14" ht="12.75" customHeight="1" x14ac:dyDescent="0.25">
      <c r="A331" s="98"/>
      <c r="B331" s="60"/>
      <c r="C331" s="64"/>
      <c r="D331" s="5"/>
      <c r="E331" s="65"/>
      <c r="F331" s="66"/>
      <c r="G331" s="61"/>
      <c r="H331" s="67"/>
      <c r="I331" s="68"/>
      <c r="J331" s="62"/>
      <c r="K331" s="69"/>
      <c r="L331" s="70"/>
      <c r="M331" s="70"/>
      <c r="N331" s="71"/>
    </row>
    <row r="332" spans="1:14" ht="12.75" customHeight="1" x14ac:dyDescent="0.25">
      <c r="A332" s="98"/>
      <c r="B332" s="60"/>
      <c r="C332" s="64"/>
      <c r="D332" s="5"/>
      <c r="E332" s="65"/>
      <c r="F332" s="66"/>
      <c r="G332" s="61"/>
      <c r="H332" s="67"/>
      <c r="I332" s="68"/>
      <c r="J332" s="62"/>
      <c r="K332" s="69"/>
      <c r="L332" s="70"/>
      <c r="M332" s="70"/>
      <c r="N332" s="71"/>
    </row>
    <row r="333" spans="1:14" ht="12.75" customHeight="1" x14ac:dyDescent="0.25">
      <c r="A333" s="98"/>
      <c r="B333" s="60"/>
      <c r="C333" s="64"/>
      <c r="D333" s="5"/>
      <c r="E333" s="65"/>
      <c r="F333" s="66"/>
      <c r="G333" s="61"/>
      <c r="H333" s="67"/>
      <c r="I333" s="68"/>
      <c r="J333" s="62"/>
      <c r="K333" s="69"/>
      <c r="L333" s="70"/>
      <c r="M333" s="70"/>
      <c r="N333" s="71"/>
    </row>
    <row r="334" spans="1:14" ht="12.75" customHeight="1" x14ac:dyDescent="0.25">
      <c r="A334" s="98"/>
      <c r="B334" s="60"/>
      <c r="C334" s="64"/>
      <c r="D334" s="5"/>
      <c r="E334" s="65"/>
      <c r="F334" s="66"/>
      <c r="G334" s="61"/>
      <c r="H334" s="67"/>
      <c r="I334" s="68"/>
      <c r="J334" s="62"/>
      <c r="K334" s="69"/>
      <c r="L334" s="70"/>
      <c r="M334" s="70"/>
      <c r="N334" s="71"/>
    </row>
    <row r="335" spans="1:14" ht="12.75" customHeight="1" x14ac:dyDescent="0.25">
      <c r="A335" s="98"/>
      <c r="B335" s="60"/>
      <c r="C335" s="64"/>
      <c r="D335" s="5"/>
      <c r="E335" s="65"/>
      <c r="F335" s="66"/>
      <c r="G335" s="61"/>
      <c r="H335" s="67"/>
      <c r="I335" s="68"/>
      <c r="J335" s="62"/>
      <c r="K335" s="69"/>
      <c r="L335" s="70"/>
      <c r="M335" s="70"/>
      <c r="N335" s="71"/>
    </row>
    <row r="336" spans="1:14" ht="12.75" customHeight="1" x14ac:dyDescent="0.25">
      <c r="A336" s="98"/>
      <c r="B336" s="60"/>
      <c r="C336" s="64"/>
      <c r="D336" s="5"/>
      <c r="E336" s="65"/>
      <c r="F336" s="66"/>
      <c r="G336" s="61"/>
      <c r="H336" s="67"/>
      <c r="I336" s="68"/>
      <c r="J336" s="62"/>
      <c r="K336" s="69"/>
      <c r="L336" s="70"/>
      <c r="M336" s="70"/>
      <c r="N336" s="71"/>
    </row>
    <row r="337" spans="1:14" ht="12.75" customHeight="1" x14ac:dyDescent="0.25">
      <c r="A337" s="98"/>
      <c r="B337" s="60"/>
      <c r="C337" s="64"/>
      <c r="D337" s="5"/>
      <c r="E337" s="65"/>
      <c r="F337" s="66"/>
      <c r="G337" s="61"/>
      <c r="H337" s="67"/>
      <c r="I337" s="68"/>
      <c r="J337" s="62"/>
      <c r="K337" s="69"/>
      <c r="L337" s="70"/>
      <c r="M337" s="70"/>
      <c r="N337" s="71"/>
    </row>
    <row r="338" spans="1:14" ht="12.75" customHeight="1" x14ac:dyDescent="0.25">
      <c r="A338" s="98"/>
      <c r="B338" s="60"/>
      <c r="C338" s="64"/>
      <c r="D338" s="5"/>
      <c r="E338" s="65"/>
      <c r="F338" s="66"/>
      <c r="G338" s="61"/>
      <c r="H338" s="67"/>
      <c r="I338" s="68"/>
      <c r="J338" s="62"/>
      <c r="K338" s="69"/>
      <c r="L338" s="70"/>
      <c r="M338" s="70"/>
      <c r="N338" s="71"/>
    </row>
    <row r="339" spans="1:14" ht="12.75" customHeight="1" x14ac:dyDescent="0.25">
      <c r="A339" s="98"/>
      <c r="B339" s="60"/>
      <c r="C339" s="64"/>
      <c r="D339" s="5"/>
      <c r="E339" s="65"/>
      <c r="F339" s="66"/>
      <c r="G339" s="61"/>
      <c r="H339" s="67"/>
      <c r="I339" s="68"/>
      <c r="J339" s="62"/>
      <c r="K339" s="69"/>
      <c r="L339" s="70"/>
      <c r="M339" s="70"/>
      <c r="N339" s="71"/>
    </row>
    <row r="340" spans="1:14" ht="12.75" customHeight="1" x14ac:dyDescent="0.25">
      <c r="A340" s="98"/>
      <c r="B340" s="60"/>
      <c r="C340" s="64"/>
      <c r="D340" s="5"/>
      <c r="E340" s="65"/>
      <c r="F340" s="66"/>
      <c r="G340" s="61"/>
      <c r="H340" s="67"/>
      <c r="I340" s="68"/>
      <c r="J340" s="62"/>
      <c r="K340" s="69"/>
      <c r="L340" s="70"/>
      <c r="M340" s="70"/>
      <c r="N340" s="71"/>
    </row>
    <row r="341" spans="1:14" ht="12.75" customHeight="1" x14ac:dyDescent="0.25">
      <c r="A341" s="98"/>
      <c r="B341" s="60"/>
      <c r="C341" s="64"/>
      <c r="D341" s="5"/>
      <c r="E341" s="65"/>
      <c r="F341" s="66"/>
      <c r="G341" s="61"/>
      <c r="H341" s="67"/>
      <c r="I341" s="68"/>
      <c r="J341" s="62"/>
      <c r="K341" s="69"/>
      <c r="L341" s="70"/>
      <c r="M341" s="70"/>
      <c r="N341" s="71"/>
    </row>
    <row r="342" spans="1:14" ht="12.75" customHeight="1" x14ac:dyDescent="0.25">
      <c r="A342" s="98"/>
      <c r="B342" s="60"/>
      <c r="C342" s="64"/>
      <c r="D342" s="5"/>
      <c r="E342" s="65"/>
      <c r="F342" s="66"/>
      <c r="G342" s="61"/>
      <c r="H342" s="67"/>
      <c r="I342" s="68"/>
      <c r="J342" s="62"/>
      <c r="K342" s="69"/>
      <c r="L342" s="70"/>
      <c r="M342" s="70"/>
      <c r="N342" s="71"/>
    </row>
    <row r="343" spans="1:14" ht="12.75" customHeight="1" x14ac:dyDescent="0.25">
      <c r="A343" s="98"/>
      <c r="B343" s="60"/>
      <c r="C343" s="64"/>
      <c r="D343" s="5"/>
      <c r="E343" s="65"/>
      <c r="F343" s="66"/>
      <c r="G343" s="61"/>
      <c r="H343" s="67"/>
      <c r="I343" s="68"/>
      <c r="J343" s="62"/>
      <c r="K343" s="69"/>
      <c r="L343" s="70"/>
      <c r="M343" s="70"/>
      <c r="N343" s="71"/>
    </row>
    <row r="344" spans="1:14" ht="12.75" customHeight="1" x14ac:dyDescent="0.25">
      <c r="A344" s="98"/>
      <c r="B344" s="60"/>
      <c r="C344" s="64"/>
      <c r="D344" s="5"/>
      <c r="E344" s="65"/>
      <c r="F344" s="66"/>
      <c r="G344" s="61"/>
      <c r="H344" s="67"/>
      <c r="I344" s="68"/>
      <c r="J344" s="62"/>
      <c r="K344" s="69"/>
      <c r="L344" s="70"/>
      <c r="M344" s="70"/>
      <c r="N344" s="71"/>
    </row>
    <row r="345" spans="1:14" ht="12.75" customHeight="1" x14ac:dyDescent="0.25">
      <c r="A345" s="98"/>
      <c r="B345" s="60"/>
      <c r="C345" s="64"/>
      <c r="D345" s="5"/>
      <c r="E345" s="65"/>
      <c r="F345" s="66"/>
      <c r="G345" s="61"/>
      <c r="H345" s="67"/>
      <c r="I345" s="68"/>
      <c r="J345" s="62"/>
      <c r="K345" s="69"/>
      <c r="L345" s="70"/>
      <c r="M345" s="70"/>
      <c r="N345" s="71"/>
    </row>
    <row r="346" spans="1:14" ht="12.75" customHeight="1" x14ac:dyDescent="0.25">
      <c r="A346" s="98"/>
      <c r="B346" s="60"/>
      <c r="C346" s="64"/>
      <c r="D346" s="5"/>
      <c r="E346" s="65"/>
      <c r="F346" s="66"/>
      <c r="G346" s="61"/>
      <c r="H346" s="67"/>
      <c r="I346" s="68"/>
      <c r="J346" s="62"/>
      <c r="K346" s="69"/>
      <c r="L346" s="70"/>
      <c r="M346" s="70"/>
      <c r="N346" s="71"/>
    </row>
    <row r="347" spans="1:14" ht="12.75" customHeight="1" x14ac:dyDescent="0.25">
      <c r="A347" s="98"/>
      <c r="B347" s="60"/>
      <c r="C347" s="64"/>
      <c r="D347" s="5"/>
      <c r="E347" s="65"/>
      <c r="F347" s="66"/>
      <c r="G347" s="61"/>
      <c r="H347" s="67"/>
      <c r="I347" s="68"/>
      <c r="J347" s="62"/>
      <c r="K347" s="69"/>
      <c r="L347" s="70"/>
      <c r="M347" s="70"/>
      <c r="N347" s="71"/>
    </row>
    <row r="348" spans="1:14" ht="12.75" customHeight="1" x14ac:dyDescent="0.25">
      <c r="A348" s="98"/>
      <c r="B348" s="60"/>
      <c r="C348" s="64"/>
      <c r="D348" s="5"/>
      <c r="E348" s="65"/>
      <c r="F348" s="66"/>
      <c r="G348" s="61"/>
      <c r="H348" s="67"/>
      <c r="I348" s="68"/>
      <c r="J348" s="62"/>
      <c r="K348" s="69"/>
      <c r="L348" s="70"/>
      <c r="M348" s="70"/>
      <c r="N348" s="71"/>
    </row>
    <row r="349" spans="1:14" ht="12.75" customHeight="1" x14ac:dyDescent="0.25">
      <c r="A349" s="98"/>
      <c r="B349" s="60"/>
      <c r="C349" s="64"/>
      <c r="D349" s="5"/>
      <c r="E349" s="65"/>
      <c r="F349" s="66"/>
      <c r="G349" s="61"/>
      <c r="H349" s="67"/>
      <c r="I349" s="68"/>
      <c r="J349" s="62"/>
      <c r="K349" s="69"/>
      <c r="L349" s="70"/>
      <c r="M349" s="70"/>
      <c r="N349" s="71"/>
    </row>
    <row r="350" spans="1:14" ht="12.75" customHeight="1" x14ac:dyDescent="0.25">
      <c r="A350" s="98"/>
      <c r="B350" s="60"/>
      <c r="C350" s="64"/>
      <c r="D350" s="5"/>
      <c r="E350" s="65"/>
      <c r="F350" s="66"/>
      <c r="G350" s="61"/>
      <c r="H350" s="67"/>
      <c r="I350" s="68"/>
      <c r="J350" s="62"/>
      <c r="K350" s="69"/>
      <c r="L350" s="70"/>
      <c r="M350" s="70"/>
      <c r="N350" s="71"/>
    </row>
    <row r="351" spans="1:14" ht="12.75" customHeight="1" x14ac:dyDescent="0.25">
      <c r="A351" s="98"/>
      <c r="B351" s="60"/>
      <c r="C351" s="64"/>
      <c r="D351" s="5"/>
      <c r="E351" s="65"/>
      <c r="F351" s="66"/>
      <c r="G351" s="61"/>
      <c r="H351" s="67"/>
      <c r="I351" s="68"/>
      <c r="J351" s="62"/>
      <c r="K351" s="69"/>
      <c r="L351" s="70"/>
      <c r="M351" s="70"/>
      <c r="N351" s="71"/>
    </row>
    <row r="352" spans="1:14" ht="12.75" customHeight="1" x14ac:dyDescent="0.25">
      <c r="A352" s="98"/>
      <c r="B352" s="60"/>
      <c r="C352" s="64"/>
      <c r="D352" s="5"/>
      <c r="E352" s="65"/>
      <c r="F352" s="66"/>
      <c r="G352" s="61"/>
      <c r="H352" s="67"/>
      <c r="I352" s="68"/>
      <c r="J352" s="62"/>
      <c r="K352" s="69"/>
      <c r="L352" s="70"/>
      <c r="M352" s="70"/>
      <c r="N352" s="71"/>
    </row>
    <row r="353" spans="1:14" ht="12.75" customHeight="1" x14ac:dyDescent="0.25">
      <c r="A353" s="98"/>
      <c r="B353" s="60"/>
      <c r="C353" s="64"/>
      <c r="D353" s="5"/>
      <c r="E353" s="65"/>
      <c r="F353" s="66"/>
      <c r="G353" s="61"/>
      <c r="H353" s="67"/>
      <c r="I353" s="68"/>
      <c r="J353" s="62"/>
      <c r="K353" s="69"/>
      <c r="L353" s="70"/>
      <c r="M353" s="70"/>
      <c r="N353" s="71"/>
    </row>
    <row r="354" spans="1:14" ht="12.75" customHeight="1" x14ac:dyDescent="0.25">
      <c r="A354" s="98"/>
      <c r="B354" s="60"/>
      <c r="C354" s="64"/>
      <c r="D354" s="5"/>
      <c r="E354" s="65"/>
      <c r="F354" s="66"/>
      <c r="G354" s="61"/>
      <c r="H354" s="67"/>
      <c r="I354" s="68"/>
      <c r="J354" s="62"/>
      <c r="K354" s="69"/>
      <c r="L354" s="70"/>
      <c r="M354" s="70"/>
      <c r="N354" s="71"/>
    </row>
    <row r="355" spans="1:14" ht="12.75" customHeight="1" x14ac:dyDescent="0.25">
      <c r="A355" s="98"/>
      <c r="B355" s="60"/>
      <c r="C355" s="64"/>
      <c r="D355" s="5"/>
      <c r="E355" s="65"/>
      <c r="F355" s="66"/>
      <c r="G355" s="61"/>
      <c r="H355" s="67"/>
      <c r="I355" s="68"/>
      <c r="J355" s="62"/>
      <c r="K355" s="69"/>
      <c r="L355" s="70"/>
      <c r="M355" s="70"/>
      <c r="N355" s="71"/>
    </row>
    <row r="356" spans="1:14" ht="12.75" customHeight="1" x14ac:dyDescent="0.25">
      <c r="A356" s="98"/>
      <c r="B356" s="60"/>
      <c r="C356" s="64"/>
      <c r="D356" s="5"/>
      <c r="E356" s="65"/>
      <c r="F356" s="66"/>
      <c r="G356" s="61"/>
      <c r="H356" s="67"/>
      <c r="I356" s="68"/>
      <c r="J356" s="62"/>
      <c r="K356" s="69"/>
      <c r="L356" s="70"/>
      <c r="M356" s="70"/>
      <c r="N356" s="71"/>
    </row>
    <row r="357" spans="1:14" ht="12.75" customHeight="1" x14ac:dyDescent="0.25">
      <c r="A357" s="98"/>
      <c r="B357" s="60"/>
      <c r="C357" s="64"/>
      <c r="D357" s="5"/>
      <c r="E357" s="65"/>
      <c r="F357" s="66"/>
      <c r="G357" s="61"/>
      <c r="H357" s="67"/>
      <c r="I357" s="68"/>
      <c r="J357" s="62"/>
      <c r="K357" s="69"/>
      <c r="L357" s="70"/>
      <c r="M357" s="70"/>
      <c r="N357" s="71"/>
    </row>
    <row r="358" spans="1:14" ht="12.75" customHeight="1" x14ac:dyDescent="0.25">
      <c r="A358" s="98"/>
      <c r="B358" s="60"/>
      <c r="C358" s="64"/>
      <c r="D358" s="5"/>
      <c r="E358" s="65"/>
      <c r="F358" s="66"/>
      <c r="G358" s="61"/>
      <c r="H358" s="67"/>
      <c r="I358" s="68"/>
      <c r="J358" s="62"/>
      <c r="K358" s="69"/>
      <c r="L358" s="70"/>
      <c r="M358" s="70"/>
      <c r="N358" s="71"/>
    </row>
    <row r="359" spans="1:14" ht="12.75" customHeight="1" x14ac:dyDescent="0.25">
      <c r="A359" s="98"/>
      <c r="B359" s="60"/>
      <c r="C359" s="64"/>
      <c r="D359" s="5"/>
      <c r="E359" s="65"/>
      <c r="F359" s="66"/>
      <c r="G359" s="61"/>
      <c r="H359" s="67"/>
      <c r="I359" s="68"/>
      <c r="J359" s="62"/>
      <c r="K359" s="69"/>
      <c r="L359" s="70"/>
      <c r="M359" s="70"/>
      <c r="N359" s="71"/>
    </row>
    <row r="360" spans="1:14" ht="12.75" customHeight="1" x14ac:dyDescent="0.25">
      <c r="A360" s="98"/>
      <c r="B360" s="60"/>
      <c r="C360" s="64"/>
      <c r="D360" s="5"/>
      <c r="E360" s="65"/>
      <c r="F360" s="66"/>
      <c r="G360" s="61"/>
      <c r="H360" s="67"/>
      <c r="I360" s="68"/>
      <c r="J360" s="62"/>
      <c r="K360" s="69"/>
      <c r="L360" s="70"/>
      <c r="M360" s="70"/>
      <c r="N360" s="71"/>
    </row>
    <row r="361" spans="1:14" ht="12.75" customHeight="1" x14ac:dyDescent="0.25">
      <c r="A361" s="98"/>
      <c r="B361" s="60"/>
      <c r="C361" s="64"/>
      <c r="D361" s="5"/>
      <c r="E361" s="65"/>
      <c r="F361" s="66"/>
      <c r="G361" s="61"/>
      <c r="H361" s="67"/>
      <c r="I361" s="68"/>
      <c r="J361" s="62"/>
      <c r="K361" s="69"/>
      <c r="L361" s="70"/>
      <c r="M361" s="70"/>
      <c r="N361" s="71"/>
    </row>
    <row r="362" spans="1:14" ht="12.75" customHeight="1" x14ac:dyDescent="0.25">
      <c r="A362" s="98"/>
      <c r="B362" s="60"/>
      <c r="C362" s="64"/>
      <c r="D362" s="5"/>
      <c r="E362" s="65"/>
      <c r="F362" s="66"/>
      <c r="G362" s="61"/>
      <c r="H362" s="67"/>
      <c r="I362" s="68"/>
      <c r="J362" s="62"/>
      <c r="K362" s="69"/>
      <c r="L362" s="70"/>
      <c r="M362" s="70"/>
      <c r="N362" s="71"/>
    </row>
    <row r="363" spans="1:14" ht="12.75" customHeight="1" x14ac:dyDescent="0.25">
      <c r="A363" s="98"/>
      <c r="B363" s="60"/>
      <c r="C363" s="64"/>
      <c r="D363" s="5"/>
      <c r="E363" s="65"/>
      <c r="F363" s="66"/>
      <c r="G363" s="61"/>
      <c r="H363" s="67"/>
      <c r="I363" s="68"/>
      <c r="J363" s="62"/>
      <c r="K363" s="69"/>
      <c r="L363" s="70"/>
      <c r="M363" s="70"/>
      <c r="N363" s="71"/>
    </row>
    <row r="364" spans="1:14" ht="12.75" customHeight="1" x14ac:dyDescent="0.25">
      <c r="A364" s="98"/>
      <c r="B364" s="60"/>
      <c r="C364" s="64"/>
      <c r="D364" s="5"/>
      <c r="E364" s="65"/>
      <c r="F364" s="66"/>
      <c r="G364" s="61"/>
      <c r="H364" s="67"/>
      <c r="I364" s="68"/>
      <c r="J364" s="62"/>
      <c r="K364" s="69"/>
      <c r="L364" s="70"/>
      <c r="M364" s="70"/>
      <c r="N364" s="71"/>
    </row>
    <row r="365" spans="1:14" ht="12.75" customHeight="1" x14ac:dyDescent="0.25">
      <c r="A365" s="98"/>
      <c r="B365" s="60"/>
      <c r="C365" s="64"/>
      <c r="D365" s="5"/>
      <c r="E365" s="65"/>
      <c r="F365" s="66"/>
      <c r="G365" s="61"/>
      <c r="H365" s="67"/>
      <c r="I365" s="68"/>
      <c r="J365" s="62"/>
      <c r="K365" s="69"/>
      <c r="L365" s="70"/>
      <c r="M365" s="70"/>
      <c r="N365" s="71"/>
    </row>
    <row r="366" spans="1:14" ht="12.75" customHeight="1" x14ac:dyDescent="0.25">
      <c r="A366" s="98"/>
      <c r="B366" s="60"/>
      <c r="C366" s="64"/>
      <c r="D366" s="5"/>
      <c r="E366" s="65"/>
      <c r="F366" s="66"/>
      <c r="G366" s="61"/>
      <c r="H366" s="67"/>
      <c r="I366" s="68"/>
      <c r="J366" s="62"/>
      <c r="K366" s="69"/>
      <c r="L366" s="70"/>
      <c r="M366" s="70"/>
      <c r="N366" s="71"/>
    </row>
    <row r="367" spans="1:14" ht="12.75" customHeight="1" x14ac:dyDescent="0.25">
      <c r="A367" s="98"/>
      <c r="B367" s="60"/>
      <c r="C367" s="64"/>
      <c r="D367" s="5"/>
      <c r="E367" s="65"/>
      <c r="F367" s="66"/>
      <c r="G367" s="61"/>
      <c r="H367" s="67"/>
      <c r="I367" s="68"/>
      <c r="J367" s="62"/>
      <c r="K367" s="69"/>
      <c r="L367" s="70"/>
      <c r="M367" s="70"/>
      <c r="N367" s="71"/>
    </row>
    <row r="368" spans="1:14" ht="12.75" customHeight="1" x14ac:dyDescent="0.25">
      <c r="A368" s="98"/>
      <c r="B368" s="60"/>
      <c r="C368" s="64"/>
      <c r="D368" s="5"/>
      <c r="E368" s="65"/>
      <c r="F368" s="66"/>
      <c r="G368" s="61"/>
      <c r="H368" s="67"/>
      <c r="I368" s="68"/>
      <c r="J368" s="62"/>
      <c r="K368" s="69"/>
      <c r="L368" s="70"/>
      <c r="M368" s="70"/>
      <c r="N368" s="71"/>
    </row>
    <row r="369" spans="1:14" ht="12.75" customHeight="1" x14ac:dyDescent="0.25">
      <c r="A369" s="98"/>
      <c r="B369" s="60"/>
      <c r="C369" s="64"/>
      <c r="D369" s="5"/>
      <c r="E369" s="65"/>
      <c r="F369" s="66"/>
      <c r="G369" s="61"/>
      <c r="H369" s="67"/>
      <c r="I369" s="68"/>
      <c r="J369" s="62"/>
      <c r="K369" s="69"/>
      <c r="L369" s="70"/>
      <c r="M369" s="70"/>
      <c r="N369" s="71"/>
    </row>
    <row r="370" spans="1:14" ht="12.75" customHeight="1" x14ac:dyDescent="0.25">
      <c r="A370" s="98"/>
      <c r="B370" s="60"/>
      <c r="C370" s="64"/>
      <c r="D370" s="5"/>
      <c r="E370" s="65"/>
      <c r="F370" s="66"/>
      <c r="G370" s="61"/>
      <c r="H370" s="67"/>
      <c r="I370" s="68"/>
      <c r="J370" s="62"/>
      <c r="K370" s="69"/>
      <c r="L370" s="70"/>
      <c r="M370" s="70"/>
      <c r="N370" s="71"/>
    </row>
    <row r="371" spans="1:14" ht="12.75" customHeight="1" x14ac:dyDescent="0.25">
      <c r="A371" s="98"/>
      <c r="B371" s="60"/>
      <c r="C371" s="64"/>
      <c r="D371" s="5"/>
      <c r="E371" s="65"/>
      <c r="F371" s="66"/>
      <c r="G371" s="61"/>
      <c r="H371" s="67"/>
      <c r="I371" s="68"/>
      <c r="J371" s="62"/>
      <c r="K371" s="69"/>
      <c r="L371" s="70"/>
      <c r="M371" s="70"/>
      <c r="N371" s="71"/>
    </row>
    <row r="372" spans="1:14" ht="12.75" customHeight="1" x14ac:dyDescent="0.25">
      <c r="A372" s="98"/>
      <c r="B372" s="60"/>
      <c r="C372" s="64"/>
      <c r="D372" s="5"/>
      <c r="E372" s="65"/>
      <c r="F372" s="66"/>
      <c r="G372" s="61"/>
      <c r="H372" s="67"/>
      <c r="I372" s="68"/>
      <c r="J372" s="62"/>
      <c r="K372" s="69"/>
      <c r="L372" s="70"/>
      <c r="M372" s="70"/>
      <c r="N372" s="71"/>
    </row>
    <row r="373" spans="1:14" ht="12.75" customHeight="1" x14ac:dyDescent="0.25">
      <c r="A373" s="98"/>
      <c r="B373" s="60"/>
      <c r="C373" s="64"/>
      <c r="D373" s="5"/>
      <c r="E373" s="65"/>
      <c r="F373" s="66"/>
      <c r="G373" s="61"/>
      <c r="H373" s="67"/>
      <c r="I373" s="68"/>
      <c r="J373" s="62"/>
      <c r="K373" s="69"/>
      <c r="L373" s="70"/>
      <c r="M373" s="70"/>
      <c r="N373" s="71"/>
    </row>
    <row r="374" spans="1:14" ht="12.75" customHeight="1" x14ac:dyDescent="0.25">
      <c r="A374" s="98"/>
      <c r="B374" s="60"/>
      <c r="C374" s="64"/>
      <c r="D374" s="5"/>
      <c r="E374" s="65"/>
      <c r="F374" s="66"/>
      <c r="G374" s="61"/>
      <c r="H374" s="67"/>
      <c r="I374" s="68"/>
      <c r="J374" s="62"/>
      <c r="K374" s="69"/>
      <c r="L374" s="70"/>
      <c r="M374" s="70"/>
      <c r="N374" s="71"/>
    </row>
    <row r="375" spans="1:14" ht="12.75" customHeight="1" x14ac:dyDescent="0.25">
      <c r="A375" s="98"/>
      <c r="B375" s="60"/>
      <c r="C375" s="64"/>
      <c r="D375" s="5"/>
      <c r="E375" s="65"/>
      <c r="F375" s="66"/>
      <c r="G375" s="61"/>
      <c r="H375" s="67"/>
      <c r="I375" s="68"/>
      <c r="J375" s="62"/>
      <c r="K375" s="69"/>
      <c r="L375" s="70"/>
      <c r="M375" s="70"/>
      <c r="N375" s="71"/>
    </row>
    <row r="376" spans="1:14" ht="12.75" customHeight="1" x14ac:dyDescent="0.25">
      <c r="A376" s="98"/>
      <c r="B376" s="60"/>
      <c r="C376" s="64"/>
      <c r="D376" s="5"/>
      <c r="E376" s="65"/>
      <c r="F376" s="66"/>
      <c r="G376" s="61"/>
      <c r="H376" s="67"/>
      <c r="I376" s="68"/>
      <c r="J376" s="62"/>
      <c r="K376" s="69"/>
      <c r="L376" s="70"/>
      <c r="M376" s="70"/>
      <c r="N376" s="71"/>
    </row>
    <row r="377" spans="1:14" ht="12.75" customHeight="1" x14ac:dyDescent="0.25">
      <c r="A377" s="98"/>
      <c r="B377" s="60"/>
      <c r="C377" s="64"/>
      <c r="D377" s="5"/>
      <c r="E377" s="65"/>
      <c r="F377" s="66"/>
      <c r="G377" s="61"/>
      <c r="H377" s="67"/>
      <c r="I377" s="68"/>
      <c r="J377" s="62"/>
      <c r="K377" s="69"/>
      <c r="L377" s="70"/>
      <c r="M377" s="70"/>
      <c r="N377" s="71"/>
    </row>
    <row r="378" spans="1:14" ht="12.75" customHeight="1" x14ac:dyDescent="0.25">
      <c r="A378" s="98"/>
      <c r="B378" s="60"/>
      <c r="C378" s="64"/>
      <c r="D378" s="5"/>
      <c r="E378" s="65"/>
      <c r="F378" s="66"/>
      <c r="G378" s="61"/>
      <c r="H378" s="67"/>
      <c r="I378" s="68"/>
      <c r="J378" s="62"/>
      <c r="K378" s="69"/>
      <c r="L378" s="70"/>
      <c r="M378" s="70"/>
      <c r="N378" s="71"/>
    </row>
    <row r="379" spans="1:14" ht="12.75" customHeight="1" x14ac:dyDescent="0.25">
      <c r="A379" s="98"/>
      <c r="B379" s="60"/>
      <c r="C379" s="64"/>
      <c r="D379" s="5"/>
      <c r="E379" s="65"/>
      <c r="F379" s="66"/>
      <c r="G379" s="61"/>
      <c r="H379" s="67"/>
      <c r="I379" s="68"/>
      <c r="J379" s="62"/>
      <c r="K379" s="69"/>
      <c r="L379" s="70"/>
      <c r="M379" s="70"/>
      <c r="N379" s="71"/>
    </row>
    <row r="380" spans="1:14" ht="12.75" customHeight="1" x14ac:dyDescent="0.25">
      <c r="A380" s="98"/>
      <c r="B380" s="60"/>
      <c r="C380" s="64"/>
      <c r="D380" s="5"/>
      <c r="E380" s="65"/>
      <c r="F380" s="66"/>
      <c r="G380" s="61"/>
      <c r="H380" s="67"/>
      <c r="I380" s="68"/>
      <c r="J380" s="62"/>
      <c r="K380" s="69"/>
      <c r="L380" s="70"/>
      <c r="M380" s="70"/>
      <c r="N380" s="71"/>
    </row>
    <row r="381" spans="1:14" ht="12.75" customHeight="1" x14ac:dyDescent="0.25">
      <c r="A381" s="98"/>
      <c r="B381" s="60"/>
      <c r="C381" s="64"/>
      <c r="D381" s="5"/>
      <c r="E381" s="65"/>
      <c r="F381" s="66"/>
      <c r="G381" s="61"/>
      <c r="H381" s="67"/>
      <c r="I381" s="68"/>
      <c r="J381" s="62"/>
      <c r="K381" s="69"/>
      <c r="L381" s="70"/>
      <c r="M381" s="70"/>
      <c r="N381" s="71"/>
    </row>
    <row r="382" spans="1:14" ht="12.75" customHeight="1" x14ac:dyDescent="0.25">
      <c r="A382" s="98"/>
      <c r="B382" s="60"/>
      <c r="C382" s="64"/>
      <c r="D382" s="5"/>
      <c r="E382" s="65"/>
      <c r="F382" s="66"/>
      <c r="G382" s="61"/>
      <c r="H382" s="67"/>
      <c r="I382" s="68"/>
      <c r="J382" s="62"/>
      <c r="K382" s="69"/>
      <c r="L382" s="70"/>
      <c r="M382" s="70"/>
      <c r="N382" s="71"/>
    </row>
    <row r="383" spans="1:14" ht="12.75" customHeight="1" x14ac:dyDescent="0.25">
      <c r="A383" s="98"/>
      <c r="B383" s="60"/>
      <c r="C383" s="64"/>
      <c r="D383" s="5"/>
      <c r="E383" s="65"/>
      <c r="F383" s="66"/>
      <c r="G383" s="61"/>
      <c r="H383" s="67"/>
      <c r="I383" s="68"/>
      <c r="J383" s="62"/>
      <c r="K383" s="69"/>
      <c r="L383" s="70"/>
      <c r="M383" s="70"/>
      <c r="N383" s="71"/>
    </row>
    <row r="384" spans="1:14" ht="12.75" customHeight="1" x14ac:dyDescent="0.25">
      <c r="A384" s="98"/>
      <c r="B384" s="60"/>
      <c r="C384" s="64"/>
      <c r="D384" s="5"/>
      <c r="E384" s="65"/>
      <c r="F384" s="66"/>
      <c r="G384" s="61"/>
      <c r="H384" s="67"/>
      <c r="I384" s="68"/>
      <c r="J384" s="62"/>
      <c r="K384" s="69"/>
      <c r="L384" s="70"/>
      <c r="M384" s="70"/>
      <c r="N384" s="71"/>
    </row>
    <row r="385" spans="1:14" ht="12.75" customHeight="1" x14ac:dyDescent="0.25">
      <c r="A385" s="98"/>
      <c r="B385" s="60"/>
      <c r="C385" s="64"/>
      <c r="D385" s="5"/>
      <c r="E385" s="65"/>
      <c r="F385" s="66"/>
      <c r="G385" s="61"/>
      <c r="H385" s="67"/>
      <c r="I385" s="68"/>
      <c r="J385" s="62"/>
      <c r="K385" s="69"/>
      <c r="L385" s="70"/>
      <c r="M385" s="70"/>
      <c r="N385" s="71"/>
    </row>
    <row r="386" spans="1:14" ht="12.75" customHeight="1" x14ac:dyDescent="0.25">
      <c r="A386" s="98"/>
      <c r="B386" s="60"/>
      <c r="C386" s="64"/>
      <c r="D386" s="5"/>
      <c r="E386" s="65"/>
      <c r="F386" s="66"/>
      <c r="G386" s="61"/>
      <c r="H386" s="67"/>
      <c r="I386" s="68"/>
      <c r="J386" s="62"/>
      <c r="K386" s="69"/>
      <c r="L386" s="70"/>
      <c r="M386" s="70"/>
      <c r="N386" s="71"/>
    </row>
    <row r="387" spans="1:14" ht="12.75" customHeight="1" x14ac:dyDescent="0.25">
      <c r="A387" s="98"/>
      <c r="B387" s="60"/>
      <c r="C387" s="64"/>
      <c r="D387" s="5"/>
      <c r="E387" s="65"/>
      <c r="F387" s="66"/>
      <c r="G387" s="61"/>
      <c r="H387" s="67"/>
      <c r="I387" s="68"/>
      <c r="J387" s="62"/>
      <c r="K387" s="69"/>
      <c r="L387" s="70"/>
      <c r="M387" s="70"/>
      <c r="N387" s="71"/>
    </row>
    <row r="388" spans="1:14" ht="12.75" customHeight="1" x14ac:dyDescent="0.25">
      <c r="A388" s="98"/>
      <c r="B388" s="60"/>
      <c r="C388" s="64"/>
      <c r="D388" s="5"/>
      <c r="E388" s="65"/>
      <c r="F388" s="66"/>
      <c r="G388" s="61"/>
      <c r="H388" s="67"/>
      <c r="I388" s="68"/>
      <c r="J388" s="62"/>
      <c r="K388" s="69"/>
      <c r="L388" s="70"/>
      <c r="M388" s="70"/>
      <c r="N388" s="71"/>
    </row>
    <row r="389" spans="1:14" ht="12.75" customHeight="1" x14ac:dyDescent="0.25">
      <c r="A389" s="98"/>
      <c r="B389" s="60"/>
      <c r="C389" s="64"/>
      <c r="D389" s="5"/>
      <c r="E389" s="65"/>
      <c r="F389" s="66"/>
      <c r="G389" s="61"/>
      <c r="H389" s="67"/>
      <c r="I389" s="68"/>
      <c r="J389" s="62"/>
      <c r="K389" s="69"/>
      <c r="L389" s="70"/>
      <c r="M389" s="70"/>
      <c r="N389" s="71"/>
    </row>
    <row r="390" spans="1:14" ht="12.75" customHeight="1" x14ac:dyDescent="0.25">
      <c r="A390" s="98"/>
      <c r="B390" s="60"/>
      <c r="C390" s="64"/>
      <c r="D390" s="5"/>
      <c r="E390" s="65"/>
      <c r="F390" s="66"/>
      <c r="G390" s="61"/>
      <c r="H390" s="67"/>
      <c r="I390" s="68"/>
      <c r="J390" s="62"/>
      <c r="K390" s="69"/>
      <c r="L390" s="70"/>
      <c r="M390" s="70"/>
      <c r="N390" s="71"/>
    </row>
    <row r="391" spans="1:14" ht="12.75" customHeight="1" x14ac:dyDescent="0.25">
      <c r="A391" s="98"/>
      <c r="B391" s="60"/>
      <c r="C391" s="64"/>
      <c r="D391" s="5"/>
      <c r="E391" s="65"/>
      <c r="F391" s="66"/>
      <c r="G391" s="61"/>
      <c r="H391" s="67"/>
      <c r="I391" s="68"/>
      <c r="J391" s="62"/>
      <c r="K391" s="69"/>
      <c r="L391" s="70"/>
      <c r="M391" s="70"/>
      <c r="N391" s="71"/>
    </row>
    <row r="392" spans="1:14" ht="12.75" customHeight="1" x14ac:dyDescent="0.25">
      <c r="A392" s="98"/>
      <c r="B392" s="60"/>
      <c r="C392" s="64"/>
      <c r="D392" s="5"/>
      <c r="E392" s="65"/>
      <c r="F392" s="66"/>
      <c r="G392" s="61"/>
      <c r="H392" s="67"/>
      <c r="I392" s="68"/>
      <c r="J392" s="62"/>
      <c r="K392" s="69"/>
      <c r="L392" s="70"/>
      <c r="M392" s="70"/>
      <c r="N392" s="71"/>
    </row>
    <row r="393" spans="1:14" ht="12.75" customHeight="1" x14ac:dyDescent="0.25">
      <c r="A393" s="98"/>
      <c r="B393" s="60"/>
      <c r="C393" s="64"/>
      <c r="D393" s="5"/>
      <c r="E393" s="65"/>
      <c r="F393" s="66"/>
      <c r="G393" s="61"/>
      <c r="H393" s="67"/>
      <c r="I393" s="68"/>
      <c r="J393" s="62"/>
      <c r="K393" s="69"/>
      <c r="L393" s="70"/>
      <c r="M393" s="70"/>
      <c r="N393" s="71"/>
    </row>
    <row r="394" spans="1:14" ht="12.75" customHeight="1" x14ac:dyDescent="0.25">
      <c r="A394" s="98"/>
      <c r="B394" s="60"/>
      <c r="C394" s="64"/>
      <c r="D394" s="5"/>
      <c r="E394" s="65"/>
      <c r="F394" s="66"/>
      <c r="G394" s="61"/>
      <c r="H394" s="67"/>
      <c r="I394" s="68"/>
      <c r="J394" s="62"/>
      <c r="K394" s="69"/>
      <c r="L394" s="70"/>
      <c r="M394" s="70"/>
      <c r="N394" s="71"/>
    </row>
    <row r="395" spans="1:14" ht="12.75" customHeight="1" x14ac:dyDescent="0.25">
      <c r="A395" s="98"/>
      <c r="B395" s="60"/>
      <c r="C395" s="64"/>
      <c r="D395" s="5"/>
      <c r="E395" s="65"/>
      <c r="F395" s="66"/>
      <c r="G395" s="61"/>
      <c r="H395" s="67"/>
      <c r="I395" s="68"/>
      <c r="J395" s="62"/>
      <c r="K395" s="69"/>
      <c r="L395" s="70"/>
      <c r="M395" s="70"/>
      <c r="N395" s="71"/>
    </row>
    <row r="396" spans="1:14" ht="12.75" customHeight="1" x14ac:dyDescent="0.25">
      <c r="A396" s="98"/>
      <c r="B396" s="60"/>
      <c r="C396" s="64"/>
      <c r="D396" s="5"/>
      <c r="E396" s="65"/>
      <c r="F396" s="66"/>
      <c r="G396" s="61"/>
      <c r="H396" s="67"/>
      <c r="I396" s="68"/>
      <c r="J396" s="62"/>
      <c r="K396" s="69"/>
      <c r="L396" s="70"/>
      <c r="M396" s="70"/>
      <c r="N396" s="71"/>
    </row>
    <row r="397" spans="1:14" ht="12.75" customHeight="1" x14ac:dyDescent="0.25">
      <c r="A397" s="98"/>
      <c r="B397" s="60"/>
      <c r="C397" s="64"/>
      <c r="D397" s="5"/>
      <c r="E397" s="65"/>
      <c r="F397" s="66"/>
      <c r="G397" s="61"/>
      <c r="H397" s="67"/>
      <c r="I397" s="68"/>
      <c r="J397" s="62"/>
      <c r="K397" s="69"/>
      <c r="L397" s="70"/>
      <c r="M397" s="70"/>
      <c r="N397" s="71"/>
    </row>
    <row r="398" spans="1:14" ht="12.75" customHeight="1" x14ac:dyDescent="0.25">
      <c r="A398" s="98"/>
      <c r="B398" s="60"/>
      <c r="C398" s="64"/>
      <c r="D398" s="5"/>
      <c r="E398" s="65"/>
      <c r="F398" s="66"/>
      <c r="G398" s="61"/>
      <c r="H398" s="67"/>
      <c r="I398" s="68"/>
      <c r="J398" s="62"/>
      <c r="K398" s="69"/>
      <c r="L398" s="70"/>
      <c r="M398" s="70"/>
      <c r="N398" s="71"/>
    </row>
    <row r="399" spans="1:14" ht="12.75" customHeight="1" x14ac:dyDescent="0.25">
      <c r="A399" s="98"/>
      <c r="B399" s="60"/>
      <c r="C399" s="64"/>
      <c r="D399" s="5"/>
      <c r="E399" s="65"/>
      <c r="F399" s="66"/>
      <c r="G399" s="61"/>
      <c r="H399" s="67"/>
      <c r="I399" s="68"/>
      <c r="J399" s="62"/>
      <c r="K399" s="69"/>
      <c r="L399" s="70"/>
      <c r="M399" s="70"/>
      <c r="N399" s="71"/>
    </row>
    <row r="400" spans="1:14" ht="12.75" customHeight="1" x14ac:dyDescent="0.25">
      <c r="A400" s="98"/>
      <c r="B400" s="60"/>
      <c r="C400" s="64"/>
      <c r="D400" s="5"/>
      <c r="E400" s="65"/>
      <c r="F400" s="66"/>
      <c r="G400" s="61"/>
      <c r="H400" s="67"/>
      <c r="I400" s="68"/>
      <c r="J400" s="62"/>
      <c r="K400" s="69"/>
      <c r="L400" s="70"/>
      <c r="M400" s="70"/>
      <c r="N400" s="71"/>
    </row>
    <row r="401" spans="1:14" ht="12.75" customHeight="1" x14ac:dyDescent="0.25">
      <c r="A401" s="98"/>
      <c r="B401" s="60"/>
      <c r="C401" s="64"/>
      <c r="D401" s="5"/>
      <c r="E401" s="65"/>
      <c r="F401" s="66"/>
      <c r="G401" s="61"/>
      <c r="H401" s="67"/>
      <c r="I401" s="68"/>
      <c r="J401" s="62"/>
      <c r="K401" s="69"/>
      <c r="L401" s="70"/>
      <c r="M401" s="70"/>
      <c r="N401" s="71"/>
    </row>
    <row r="402" spans="1:14" ht="12.75" customHeight="1" x14ac:dyDescent="0.25">
      <c r="A402" s="98"/>
      <c r="B402" s="60"/>
      <c r="C402" s="64"/>
      <c r="D402" s="5"/>
      <c r="E402" s="65"/>
      <c r="F402" s="66"/>
      <c r="G402" s="61"/>
      <c r="H402" s="67"/>
      <c r="I402" s="68"/>
      <c r="J402" s="62"/>
      <c r="K402" s="69"/>
      <c r="L402" s="70"/>
      <c r="M402" s="70"/>
      <c r="N402" s="71"/>
    </row>
    <row r="403" spans="1:14" ht="12.75" customHeight="1" x14ac:dyDescent="0.25">
      <c r="A403" s="98"/>
      <c r="B403" s="60"/>
      <c r="C403" s="64"/>
      <c r="D403" s="5"/>
      <c r="E403" s="65"/>
      <c r="F403" s="66"/>
      <c r="G403" s="61"/>
      <c r="H403" s="67"/>
      <c r="I403" s="68"/>
      <c r="J403" s="62"/>
      <c r="K403" s="69"/>
      <c r="L403" s="70"/>
      <c r="M403" s="70"/>
      <c r="N403" s="71"/>
    </row>
    <row r="404" spans="1:14" ht="12.75" customHeight="1" x14ac:dyDescent="0.25">
      <c r="A404" s="98"/>
      <c r="B404" s="60"/>
      <c r="C404" s="64"/>
      <c r="D404" s="5"/>
      <c r="E404" s="65"/>
      <c r="F404" s="66"/>
      <c r="G404" s="61"/>
      <c r="H404" s="67"/>
      <c r="I404" s="68"/>
      <c r="J404" s="62"/>
      <c r="K404" s="69"/>
      <c r="L404" s="70"/>
      <c r="M404" s="70"/>
      <c r="N404" s="71"/>
    </row>
    <row r="405" spans="1:14" ht="12.75" customHeight="1" x14ac:dyDescent="0.25">
      <c r="A405" s="98"/>
      <c r="B405" s="60"/>
      <c r="C405" s="64"/>
      <c r="D405" s="5"/>
      <c r="E405" s="65"/>
      <c r="F405" s="66"/>
      <c r="G405" s="61"/>
      <c r="H405" s="67"/>
      <c r="I405" s="68"/>
      <c r="J405" s="62"/>
      <c r="K405" s="69"/>
      <c r="L405" s="70"/>
      <c r="M405" s="70"/>
      <c r="N405" s="71"/>
    </row>
    <row r="406" spans="1:14" ht="12.75" customHeight="1" x14ac:dyDescent="0.25">
      <c r="A406" s="98"/>
      <c r="B406" s="60"/>
      <c r="C406" s="64"/>
      <c r="D406" s="5"/>
      <c r="E406" s="65"/>
      <c r="F406" s="66"/>
      <c r="G406" s="61"/>
      <c r="H406" s="67"/>
      <c r="I406" s="68"/>
      <c r="J406" s="62"/>
      <c r="K406" s="69"/>
      <c r="L406" s="70"/>
      <c r="M406" s="70"/>
      <c r="N406" s="71"/>
    </row>
    <row r="407" spans="1:14" ht="12.75" customHeight="1" x14ac:dyDescent="0.25">
      <c r="A407" s="98"/>
      <c r="B407" s="60"/>
      <c r="C407" s="64"/>
      <c r="D407" s="5"/>
      <c r="E407" s="65"/>
      <c r="F407" s="66"/>
      <c r="G407" s="61"/>
      <c r="H407" s="67"/>
      <c r="I407" s="68"/>
      <c r="J407" s="62"/>
      <c r="K407" s="69"/>
      <c r="L407" s="70"/>
      <c r="M407" s="70"/>
      <c r="N407" s="71"/>
    </row>
    <row r="408" spans="1:14" ht="12.75" customHeight="1" x14ac:dyDescent="0.25">
      <c r="A408" s="98"/>
      <c r="B408" s="60"/>
      <c r="C408" s="64"/>
      <c r="D408" s="5"/>
      <c r="E408" s="65"/>
      <c r="F408" s="66"/>
      <c r="G408" s="61"/>
      <c r="H408" s="67"/>
      <c r="I408" s="68"/>
      <c r="J408" s="62"/>
      <c r="K408" s="69"/>
      <c r="L408" s="70"/>
      <c r="M408" s="70"/>
      <c r="N408" s="71"/>
    </row>
    <row r="409" spans="1:14" ht="12.75" customHeight="1" x14ac:dyDescent="0.25">
      <c r="A409" s="98"/>
      <c r="B409" s="60"/>
      <c r="C409" s="64"/>
      <c r="D409" s="5"/>
      <c r="E409" s="65"/>
      <c r="F409" s="66"/>
      <c r="G409" s="61"/>
      <c r="H409" s="67"/>
      <c r="I409" s="68"/>
      <c r="J409" s="62"/>
      <c r="K409" s="69"/>
      <c r="L409" s="70"/>
      <c r="M409" s="70"/>
      <c r="N409" s="71"/>
    </row>
    <row r="410" spans="1:14" ht="12.75" customHeight="1" x14ac:dyDescent="0.25">
      <c r="A410" s="98"/>
      <c r="B410" s="60"/>
      <c r="C410" s="64"/>
      <c r="D410" s="5"/>
      <c r="E410" s="65"/>
      <c r="F410" s="66"/>
      <c r="G410" s="61"/>
      <c r="H410" s="67"/>
      <c r="I410" s="68"/>
      <c r="J410" s="62"/>
      <c r="K410" s="69"/>
      <c r="L410" s="70"/>
      <c r="M410" s="70"/>
      <c r="N410" s="71"/>
    </row>
    <row r="411" spans="1:14" ht="12.75" customHeight="1" x14ac:dyDescent="0.25">
      <c r="A411" s="98"/>
      <c r="B411" s="60"/>
      <c r="C411" s="64"/>
      <c r="D411" s="5"/>
      <c r="E411" s="65"/>
      <c r="F411" s="66"/>
      <c r="G411" s="61"/>
      <c r="H411" s="67"/>
      <c r="I411" s="68"/>
      <c r="J411" s="62"/>
      <c r="K411" s="69"/>
      <c r="L411" s="70"/>
      <c r="M411" s="70"/>
      <c r="N411" s="71"/>
    </row>
    <row r="412" spans="1:14" ht="12.75" customHeight="1" x14ac:dyDescent="0.25">
      <c r="A412" s="98"/>
      <c r="B412" s="60"/>
      <c r="C412" s="64"/>
      <c r="D412" s="5"/>
      <c r="E412" s="65"/>
      <c r="F412" s="66"/>
      <c r="G412" s="61"/>
      <c r="H412" s="67"/>
      <c r="I412" s="68"/>
      <c r="J412" s="62"/>
      <c r="K412" s="69"/>
      <c r="L412" s="70"/>
      <c r="M412" s="70"/>
      <c r="N412" s="71"/>
    </row>
    <row r="413" spans="1:14" ht="12.75" customHeight="1" x14ac:dyDescent="0.25">
      <c r="A413" s="98"/>
      <c r="B413" s="60"/>
      <c r="C413" s="64"/>
      <c r="D413" s="5"/>
      <c r="E413" s="65"/>
      <c r="F413" s="66"/>
      <c r="G413" s="61"/>
      <c r="H413" s="67"/>
      <c r="I413" s="68"/>
      <c r="J413" s="62"/>
      <c r="K413" s="69"/>
      <c r="L413" s="70"/>
      <c r="M413" s="70"/>
      <c r="N413" s="71"/>
    </row>
    <row r="414" spans="1:14" ht="12.75" customHeight="1" x14ac:dyDescent="0.25">
      <c r="A414" s="98"/>
      <c r="B414" s="60"/>
      <c r="C414" s="64"/>
      <c r="D414" s="5"/>
      <c r="E414" s="65"/>
      <c r="F414" s="66"/>
      <c r="G414" s="61"/>
      <c r="H414" s="67"/>
      <c r="I414" s="68"/>
      <c r="J414" s="62"/>
      <c r="K414" s="69"/>
      <c r="L414" s="70"/>
      <c r="M414" s="70"/>
      <c r="N414" s="71"/>
    </row>
    <row r="415" spans="1:14" ht="12.75" customHeight="1" x14ac:dyDescent="0.25">
      <c r="A415" s="98"/>
      <c r="B415" s="60"/>
      <c r="C415" s="64"/>
      <c r="D415" s="5"/>
      <c r="E415" s="65"/>
      <c r="F415" s="66"/>
      <c r="G415" s="61"/>
      <c r="H415" s="67"/>
      <c r="I415" s="68"/>
      <c r="J415" s="62"/>
      <c r="K415" s="69"/>
      <c r="L415" s="70"/>
      <c r="M415" s="70"/>
      <c r="N415" s="71"/>
    </row>
    <row r="416" spans="1:14" ht="12.75" customHeight="1" x14ac:dyDescent="0.25">
      <c r="A416" s="98"/>
      <c r="B416" s="60"/>
      <c r="C416" s="64"/>
      <c r="D416" s="5"/>
      <c r="E416" s="65"/>
      <c r="F416" s="66"/>
      <c r="G416" s="61"/>
      <c r="H416" s="67"/>
      <c r="I416" s="68"/>
      <c r="J416" s="62"/>
      <c r="K416" s="69"/>
      <c r="L416" s="70"/>
      <c r="M416" s="70"/>
      <c r="N416" s="71"/>
    </row>
    <row r="417" spans="1:14" ht="12.75" customHeight="1" x14ac:dyDescent="0.25">
      <c r="A417" s="98"/>
      <c r="B417" s="60"/>
      <c r="C417" s="64"/>
      <c r="D417" s="5"/>
      <c r="E417" s="65"/>
      <c r="F417" s="66"/>
      <c r="G417" s="61"/>
      <c r="H417" s="67"/>
      <c r="I417" s="68"/>
      <c r="J417" s="62"/>
      <c r="K417" s="69"/>
      <c r="L417" s="70"/>
      <c r="M417" s="70"/>
      <c r="N417" s="71"/>
    </row>
    <row r="418" spans="1:14" ht="12.75" customHeight="1" x14ac:dyDescent="0.25">
      <c r="A418" s="98"/>
      <c r="B418" s="60"/>
      <c r="C418" s="64"/>
      <c r="D418" s="5"/>
      <c r="E418" s="65"/>
      <c r="F418" s="66"/>
      <c r="G418" s="61"/>
      <c r="H418" s="67"/>
      <c r="I418" s="68"/>
      <c r="J418" s="62"/>
      <c r="K418" s="69"/>
      <c r="L418" s="70"/>
      <c r="M418" s="70"/>
      <c r="N418" s="71"/>
    </row>
    <row r="419" spans="1:14" ht="12.75" customHeight="1" x14ac:dyDescent="0.25">
      <c r="A419" s="98"/>
      <c r="B419" s="60"/>
      <c r="C419" s="64"/>
      <c r="D419" s="5"/>
      <c r="E419" s="65"/>
      <c r="F419" s="66"/>
      <c r="G419" s="61"/>
      <c r="H419" s="67"/>
      <c r="I419" s="68"/>
      <c r="J419" s="62"/>
      <c r="K419" s="69"/>
      <c r="L419" s="70"/>
      <c r="M419" s="70"/>
      <c r="N419" s="71"/>
    </row>
    <row r="420" spans="1:14" ht="12.75" customHeight="1" x14ac:dyDescent="0.25">
      <c r="A420" s="98"/>
      <c r="B420" s="60"/>
      <c r="C420" s="64"/>
      <c r="D420" s="5"/>
      <c r="E420" s="65"/>
      <c r="F420" s="66"/>
      <c r="G420" s="61"/>
      <c r="H420" s="67"/>
      <c r="I420" s="68"/>
      <c r="J420" s="62"/>
      <c r="K420" s="69"/>
      <c r="L420" s="70"/>
      <c r="M420" s="70"/>
      <c r="N420" s="71"/>
    </row>
    <row r="421" spans="1:14" ht="12.75" customHeight="1" x14ac:dyDescent="0.25">
      <c r="A421" s="98"/>
      <c r="B421" s="60"/>
      <c r="C421" s="64"/>
      <c r="D421" s="5"/>
      <c r="E421" s="65"/>
      <c r="F421" s="66"/>
      <c r="G421" s="61"/>
      <c r="H421" s="67"/>
      <c r="I421" s="68"/>
      <c r="J421" s="62"/>
      <c r="K421" s="69"/>
      <c r="L421" s="70"/>
      <c r="M421" s="70"/>
      <c r="N421" s="71"/>
    </row>
    <row r="422" spans="1:14" ht="12.75" customHeight="1" x14ac:dyDescent="0.25">
      <c r="A422" s="98"/>
      <c r="B422" s="60"/>
      <c r="C422" s="64"/>
      <c r="D422" s="5"/>
      <c r="E422" s="65"/>
      <c r="F422" s="66"/>
      <c r="G422" s="61"/>
      <c r="H422" s="67"/>
      <c r="I422" s="68"/>
      <c r="J422" s="62"/>
      <c r="K422" s="69"/>
      <c r="L422" s="70"/>
      <c r="M422" s="70"/>
      <c r="N422" s="71"/>
    </row>
    <row r="423" spans="1:14" ht="12.75" customHeight="1" x14ac:dyDescent="0.25">
      <c r="A423" s="98"/>
      <c r="B423" s="60"/>
      <c r="C423" s="64"/>
      <c r="D423" s="5"/>
      <c r="E423" s="65"/>
      <c r="F423" s="66"/>
      <c r="G423" s="61"/>
      <c r="H423" s="67"/>
      <c r="I423" s="68"/>
      <c r="J423" s="62"/>
      <c r="K423" s="69"/>
      <c r="L423" s="70"/>
      <c r="M423" s="70"/>
      <c r="N423" s="71"/>
    </row>
    <row r="424" spans="1:14" ht="12.75" customHeight="1" x14ac:dyDescent="0.25">
      <c r="A424" s="98"/>
      <c r="B424" s="60"/>
      <c r="C424" s="64"/>
      <c r="D424" s="5"/>
      <c r="E424" s="65"/>
      <c r="F424" s="66"/>
      <c r="G424" s="61"/>
      <c r="H424" s="67"/>
      <c r="I424" s="68"/>
      <c r="J424" s="62"/>
      <c r="K424" s="69"/>
      <c r="L424" s="70"/>
      <c r="M424" s="70"/>
      <c r="N424" s="71"/>
    </row>
    <row r="425" spans="1:14" ht="12.75" customHeight="1" x14ac:dyDescent="0.25">
      <c r="A425" s="98"/>
      <c r="B425" s="60"/>
      <c r="C425" s="64"/>
      <c r="D425" s="5"/>
      <c r="E425" s="65"/>
      <c r="F425" s="66"/>
      <c r="G425" s="61"/>
      <c r="H425" s="67"/>
      <c r="I425" s="68"/>
      <c r="J425" s="62"/>
      <c r="K425" s="69"/>
      <c r="L425" s="70"/>
      <c r="M425" s="70"/>
      <c r="N425" s="71"/>
    </row>
    <row r="426" spans="1:14" ht="12.75" customHeight="1" x14ac:dyDescent="0.25">
      <c r="A426" s="98"/>
      <c r="B426" s="60"/>
      <c r="C426" s="64"/>
      <c r="D426" s="5"/>
      <c r="E426" s="65"/>
      <c r="F426" s="66"/>
      <c r="G426" s="61"/>
      <c r="H426" s="67"/>
      <c r="I426" s="68"/>
      <c r="J426" s="62"/>
      <c r="K426" s="69"/>
      <c r="L426" s="70"/>
      <c r="M426" s="70"/>
      <c r="N426" s="71"/>
    </row>
    <row r="427" spans="1:14" ht="12.75" customHeight="1" x14ac:dyDescent="0.25">
      <c r="A427" s="98"/>
      <c r="B427" s="60"/>
      <c r="C427" s="64"/>
      <c r="D427" s="5"/>
      <c r="E427" s="65"/>
      <c r="F427" s="66"/>
      <c r="G427" s="61"/>
      <c r="H427" s="67"/>
      <c r="I427" s="68"/>
      <c r="J427" s="62"/>
      <c r="K427" s="69"/>
      <c r="L427" s="70"/>
      <c r="M427" s="70"/>
      <c r="N427" s="71"/>
    </row>
    <row r="428" spans="1:14" ht="12.75" customHeight="1" x14ac:dyDescent="0.25">
      <c r="A428" s="98"/>
      <c r="B428" s="60"/>
      <c r="C428" s="64"/>
      <c r="D428" s="5"/>
      <c r="E428" s="65"/>
      <c r="F428" s="66"/>
      <c r="G428" s="61"/>
      <c r="H428" s="67"/>
      <c r="I428" s="68"/>
      <c r="J428" s="62"/>
      <c r="K428" s="69"/>
      <c r="L428" s="70"/>
      <c r="M428" s="70"/>
      <c r="N428" s="71"/>
    </row>
    <row r="429" spans="1:14" ht="12.75" customHeight="1" x14ac:dyDescent="0.25">
      <c r="A429" s="98"/>
      <c r="B429" s="60"/>
      <c r="C429" s="64"/>
      <c r="D429" s="5"/>
      <c r="E429" s="65"/>
      <c r="F429" s="66"/>
      <c r="G429" s="61"/>
      <c r="H429" s="67"/>
      <c r="I429" s="68"/>
      <c r="J429" s="62"/>
      <c r="K429" s="69"/>
      <c r="L429" s="70"/>
      <c r="M429" s="70"/>
      <c r="N429" s="71"/>
    </row>
    <row r="430" spans="1:14" ht="12.75" customHeight="1" x14ac:dyDescent="0.25">
      <c r="A430" s="98"/>
      <c r="B430" s="60"/>
      <c r="C430" s="64"/>
      <c r="D430" s="5"/>
      <c r="E430" s="65"/>
      <c r="F430" s="66"/>
      <c r="G430" s="61"/>
      <c r="H430" s="67"/>
      <c r="I430" s="68"/>
      <c r="J430" s="62"/>
      <c r="K430" s="69"/>
      <c r="L430" s="70"/>
      <c r="M430" s="70"/>
      <c r="N430" s="71"/>
    </row>
    <row r="431" spans="1:14" ht="12.75" customHeight="1" x14ac:dyDescent="0.25">
      <c r="A431" s="98"/>
      <c r="B431" s="60"/>
      <c r="C431" s="64"/>
      <c r="D431" s="5"/>
      <c r="E431" s="65"/>
      <c r="F431" s="66"/>
      <c r="G431" s="61"/>
      <c r="H431" s="67"/>
      <c r="I431" s="68"/>
      <c r="J431" s="62"/>
      <c r="K431" s="69"/>
      <c r="L431" s="70"/>
      <c r="M431" s="70"/>
      <c r="N431" s="71"/>
    </row>
    <row r="432" spans="1:14" ht="12.75" customHeight="1" x14ac:dyDescent="0.25">
      <c r="A432" s="98"/>
      <c r="B432" s="60"/>
      <c r="C432" s="64"/>
      <c r="D432" s="5"/>
      <c r="E432" s="65"/>
      <c r="F432" s="66"/>
      <c r="G432" s="61"/>
      <c r="H432" s="67"/>
      <c r="I432" s="68"/>
      <c r="J432" s="62"/>
      <c r="K432" s="69"/>
      <c r="L432" s="70"/>
      <c r="M432" s="70"/>
      <c r="N432" s="71"/>
    </row>
    <row r="433" spans="1:14" ht="12.75" customHeight="1" x14ac:dyDescent="0.25">
      <c r="A433" s="98"/>
      <c r="B433" s="60"/>
      <c r="C433" s="64"/>
      <c r="D433" s="5"/>
      <c r="E433" s="65"/>
      <c r="F433" s="66"/>
      <c r="G433" s="61"/>
      <c r="H433" s="67"/>
      <c r="I433" s="68"/>
      <c r="J433" s="62"/>
      <c r="K433" s="69"/>
      <c r="L433" s="70"/>
      <c r="M433" s="70"/>
      <c r="N433" s="71"/>
    </row>
    <row r="434" spans="1:14" ht="12.75" customHeight="1" x14ac:dyDescent="0.25">
      <c r="A434" s="98"/>
      <c r="B434" s="60"/>
      <c r="C434" s="64"/>
      <c r="D434" s="5"/>
      <c r="E434" s="65"/>
      <c r="F434" s="66"/>
      <c r="G434" s="61"/>
      <c r="H434" s="67"/>
      <c r="I434" s="68"/>
      <c r="J434" s="62"/>
      <c r="K434" s="69"/>
      <c r="L434" s="70"/>
      <c r="M434" s="70"/>
      <c r="N434" s="71"/>
    </row>
    <row r="435" spans="1:14" ht="12.75" customHeight="1" x14ac:dyDescent="0.25">
      <c r="A435" s="98"/>
      <c r="B435" s="60"/>
      <c r="C435" s="64"/>
      <c r="D435" s="5"/>
      <c r="E435" s="65"/>
      <c r="F435" s="66"/>
      <c r="G435" s="61"/>
      <c r="H435" s="67"/>
      <c r="I435" s="68"/>
      <c r="J435" s="62"/>
      <c r="K435" s="69"/>
      <c r="L435" s="70"/>
      <c r="M435" s="70"/>
      <c r="N435" s="71"/>
    </row>
    <row r="436" spans="1:14" ht="12.75" customHeight="1" x14ac:dyDescent="0.25">
      <c r="A436" s="98"/>
      <c r="B436" s="60"/>
      <c r="C436" s="64"/>
      <c r="D436" s="5"/>
      <c r="E436" s="65"/>
      <c r="F436" s="66"/>
      <c r="G436" s="61"/>
      <c r="H436" s="67"/>
      <c r="I436" s="68"/>
      <c r="J436" s="62"/>
      <c r="K436" s="69"/>
      <c r="L436" s="70"/>
      <c r="M436" s="70"/>
      <c r="N436" s="71"/>
    </row>
    <row r="437" spans="1:14" ht="12.75" customHeight="1" x14ac:dyDescent="0.25">
      <c r="A437" s="98"/>
      <c r="B437" s="60"/>
      <c r="C437" s="64"/>
      <c r="D437" s="5"/>
      <c r="E437" s="65"/>
      <c r="F437" s="66"/>
      <c r="G437" s="61"/>
      <c r="H437" s="67"/>
      <c r="I437" s="68"/>
      <c r="J437" s="62"/>
      <c r="K437" s="69"/>
      <c r="L437" s="70"/>
      <c r="M437" s="70"/>
      <c r="N437" s="71"/>
    </row>
    <row r="438" spans="1:14" ht="12.75" customHeight="1" x14ac:dyDescent="0.25">
      <c r="A438" s="98"/>
      <c r="B438" s="60"/>
      <c r="C438" s="64"/>
      <c r="D438" s="5"/>
      <c r="E438" s="65"/>
      <c r="F438" s="66"/>
      <c r="G438" s="61"/>
      <c r="H438" s="67"/>
      <c r="I438" s="68"/>
      <c r="J438" s="62"/>
      <c r="K438" s="69"/>
      <c r="L438" s="70"/>
      <c r="M438" s="70"/>
      <c r="N438" s="71"/>
    </row>
    <row r="439" spans="1:14" ht="12.75" customHeight="1" x14ac:dyDescent="0.25">
      <c r="A439" s="98"/>
      <c r="B439" s="60"/>
      <c r="C439" s="64"/>
      <c r="D439" s="5"/>
      <c r="E439" s="65"/>
      <c r="F439" s="66"/>
      <c r="G439" s="61"/>
      <c r="H439" s="67"/>
      <c r="I439" s="68"/>
      <c r="J439" s="62"/>
      <c r="K439" s="69"/>
      <c r="L439" s="70"/>
      <c r="M439" s="70"/>
      <c r="N439" s="71"/>
    </row>
    <row r="440" spans="1:14" ht="12.75" customHeight="1" x14ac:dyDescent="0.25">
      <c r="A440" s="98"/>
      <c r="B440" s="60"/>
      <c r="C440" s="64"/>
      <c r="D440" s="5"/>
      <c r="E440" s="65"/>
      <c r="F440" s="66"/>
      <c r="G440" s="61"/>
      <c r="H440" s="67"/>
      <c r="I440" s="68"/>
      <c r="J440" s="62"/>
      <c r="K440" s="69"/>
      <c r="L440" s="70"/>
      <c r="M440" s="70"/>
      <c r="N440" s="71"/>
    </row>
    <row r="441" spans="1:14" ht="12.75" customHeight="1" x14ac:dyDescent="0.25">
      <c r="A441" s="98"/>
      <c r="B441" s="60"/>
      <c r="C441" s="64"/>
      <c r="D441" s="5"/>
      <c r="E441" s="65"/>
      <c r="F441" s="66"/>
      <c r="G441" s="61"/>
      <c r="H441" s="67"/>
      <c r="I441" s="68"/>
      <c r="J441" s="62"/>
      <c r="K441" s="69"/>
      <c r="L441" s="70"/>
      <c r="M441" s="70"/>
      <c r="N441" s="71"/>
    </row>
    <row r="442" spans="1:14" ht="12.75" customHeight="1" x14ac:dyDescent="0.25">
      <c r="A442" s="98"/>
      <c r="B442" s="60"/>
      <c r="C442" s="64"/>
      <c r="D442" s="5"/>
      <c r="E442" s="65"/>
      <c r="F442" s="66"/>
      <c r="G442" s="61"/>
      <c r="H442" s="67"/>
      <c r="I442" s="68"/>
      <c r="J442" s="62"/>
      <c r="K442" s="69"/>
      <c r="L442" s="70"/>
      <c r="M442" s="70"/>
      <c r="N442" s="71"/>
    </row>
    <row r="443" spans="1:14" ht="12.75" customHeight="1" x14ac:dyDescent="0.25">
      <c r="A443" s="98"/>
      <c r="B443" s="60"/>
      <c r="C443" s="64"/>
      <c r="D443" s="5"/>
      <c r="E443" s="65"/>
      <c r="F443" s="66"/>
      <c r="G443" s="61"/>
      <c r="H443" s="67"/>
      <c r="I443" s="68"/>
      <c r="J443" s="62"/>
      <c r="K443" s="69"/>
      <c r="L443" s="70"/>
      <c r="M443" s="70"/>
      <c r="N443" s="71"/>
    </row>
    <row r="444" spans="1:14" ht="12.75" customHeight="1" x14ac:dyDescent="0.25">
      <c r="A444" s="98"/>
      <c r="B444" s="60"/>
      <c r="C444" s="64"/>
      <c r="D444" s="5"/>
      <c r="E444" s="65"/>
      <c r="F444" s="66"/>
      <c r="G444" s="61"/>
      <c r="H444" s="67"/>
      <c r="I444" s="68"/>
      <c r="J444" s="62"/>
      <c r="K444" s="69"/>
      <c r="L444" s="70"/>
      <c r="M444" s="70"/>
      <c r="N444" s="71"/>
    </row>
    <row r="445" spans="1:14" ht="12.75" customHeight="1" x14ac:dyDescent="0.25">
      <c r="A445" s="98"/>
      <c r="B445" s="60"/>
      <c r="C445" s="64"/>
      <c r="D445" s="5"/>
      <c r="E445" s="65"/>
      <c r="F445" s="66"/>
      <c r="G445" s="61"/>
      <c r="H445" s="67"/>
      <c r="I445" s="68"/>
      <c r="J445" s="62"/>
      <c r="K445" s="69"/>
      <c r="L445" s="70"/>
      <c r="M445" s="70"/>
      <c r="N445" s="71"/>
    </row>
    <row r="446" spans="1:14" ht="12.75" customHeight="1" x14ac:dyDescent="0.25">
      <c r="A446" s="98"/>
      <c r="B446" s="60"/>
      <c r="C446" s="64"/>
      <c r="D446" s="5"/>
      <c r="E446" s="65"/>
      <c r="F446" s="66"/>
      <c r="G446" s="61"/>
      <c r="H446" s="67"/>
      <c r="I446" s="68"/>
      <c r="J446" s="62"/>
      <c r="K446" s="69"/>
      <c r="L446" s="70"/>
      <c r="M446" s="70"/>
      <c r="N446" s="71"/>
    </row>
    <row r="447" spans="1:14" ht="12.75" customHeight="1" x14ac:dyDescent="0.25">
      <c r="A447" s="98"/>
      <c r="B447" s="60"/>
      <c r="C447" s="64"/>
      <c r="D447" s="5"/>
      <c r="E447" s="65"/>
      <c r="F447" s="66"/>
      <c r="G447" s="61"/>
      <c r="H447" s="67"/>
      <c r="I447" s="68"/>
      <c r="J447" s="62"/>
      <c r="K447" s="69"/>
      <c r="L447" s="70"/>
      <c r="M447" s="70"/>
      <c r="N447" s="71"/>
    </row>
    <row r="448" spans="1:14" ht="12.75" customHeight="1" x14ac:dyDescent="0.25">
      <c r="A448" s="98"/>
      <c r="B448" s="60"/>
      <c r="C448" s="64"/>
      <c r="D448" s="5"/>
      <c r="E448" s="65"/>
      <c r="F448" s="66"/>
      <c r="G448" s="61"/>
      <c r="H448" s="67"/>
      <c r="I448" s="68"/>
      <c r="J448" s="62"/>
      <c r="K448" s="69"/>
      <c r="L448" s="70"/>
      <c r="M448" s="70"/>
      <c r="N448" s="71"/>
    </row>
    <row r="449" spans="1:14" ht="12.75" customHeight="1" x14ac:dyDescent="0.25">
      <c r="A449" s="98"/>
      <c r="B449" s="60"/>
      <c r="C449" s="64"/>
      <c r="D449" s="5"/>
      <c r="E449" s="65"/>
      <c r="F449" s="66"/>
      <c r="G449" s="61"/>
      <c r="H449" s="67"/>
      <c r="I449" s="68"/>
      <c r="J449" s="62"/>
      <c r="K449" s="69"/>
      <c r="L449" s="70"/>
      <c r="M449" s="70"/>
      <c r="N449" s="71"/>
    </row>
    <row r="450" spans="1:14" ht="12.75" customHeight="1" x14ac:dyDescent="0.25">
      <c r="A450" s="98"/>
      <c r="B450" s="60"/>
      <c r="C450" s="64"/>
      <c r="D450" s="5"/>
      <c r="E450" s="65"/>
      <c r="F450" s="66"/>
      <c r="G450" s="61"/>
      <c r="H450" s="67"/>
      <c r="I450" s="68"/>
      <c r="J450" s="62"/>
      <c r="K450" s="69"/>
      <c r="L450" s="70"/>
      <c r="M450" s="70"/>
      <c r="N450" s="71"/>
    </row>
    <row r="451" spans="1:14" ht="12.75" customHeight="1" x14ac:dyDescent="0.25">
      <c r="A451" s="98"/>
      <c r="B451" s="60"/>
      <c r="C451" s="64"/>
      <c r="D451" s="5"/>
      <c r="E451" s="65"/>
      <c r="F451" s="66"/>
      <c r="G451" s="61"/>
      <c r="H451" s="67"/>
      <c r="I451" s="68"/>
      <c r="J451" s="62"/>
      <c r="K451" s="69"/>
      <c r="L451" s="70"/>
      <c r="M451" s="70"/>
      <c r="N451" s="71"/>
    </row>
    <row r="452" spans="1:14" ht="12.75" customHeight="1" x14ac:dyDescent="0.25">
      <c r="A452" s="98"/>
      <c r="B452" s="60"/>
      <c r="C452" s="64"/>
      <c r="D452" s="5"/>
      <c r="E452" s="65"/>
      <c r="F452" s="66"/>
      <c r="G452" s="61"/>
      <c r="H452" s="67"/>
      <c r="I452" s="68"/>
      <c r="J452" s="62"/>
      <c r="K452" s="69"/>
      <c r="L452" s="70"/>
      <c r="M452" s="70"/>
      <c r="N452" s="71"/>
    </row>
    <row r="453" spans="1:14" ht="12.75" customHeight="1" x14ac:dyDescent="0.25">
      <c r="A453" s="98"/>
      <c r="B453" s="60"/>
      <c r="C453" s="64"/>
      <c r="D453" s="5"/>
      <c r="E453" s="65"/>
      <c r="F453" s="66"/>
      <c r="G453" s="61"/>
      <c r="H453" s="67"/>
      <c r="I453" s="68"/>
      <c r="J453" s="62"/>
      <c r="K453" s="69"/>
      <c r="L453" s="70"/>
      <c r="M453" s="70"/>
      <c r="N453" s="71"/>
    </row>
    <row r="454" spans="1:14" ht="12.75" customHeight="1" x14ac:dyDescent="0.25">
      <c r="A454" s="98"/>
      <c r="B454" s="60"/>
      <c r="C454" s="64"/>
      <c r="D454" s="5"/>
      <c r="E454" s="65"/>
      <c r="F454" s="66"/>
      <c r="G454" s="61"/>
      <c r="H454" s="67"/>
      <c r="I454" s="68"/>
      <c r="J454" s="62"/>
      <c r="K454" s="69"/>
      <c r="L454" s="70"/>
      <c r="M454" s="70"/>
      <c r="N454" s="71"/>
    </row>
    <row r="455" spans="1:14" ht="12.75" customHeight="1" x14ac:dyDescent="0.25">
      <c r="A455" s="98"/>
      <c r="B455" s="60"/>
      <c r="C455" s="64"/>
      <c r="D455" s="5"/>
      <c r="E455" s="65"/>
      <c r="F455" s="66"/>
      <c r="G455" s="61"/>
      <c r="H455" s="67"/>
      <c r="I455" s="68"/>
      <c r="J455" s="62"/>
      <c r="K455" s="69"/>
      <c r="L455" s="70"/>
      <c r="M455" s="70"/>
      <c r="N455" s="71"/>
    </row>
    <row r="456" spans="1:14" ht="12.75" customHeight="1" x14ac:dyDescent="0.25">
      <c r="A456" s="98"/>
      <c r="B456" s="60"/>
      <c r="C456" s="64"/>
      <c r="D456" s="5"/>
      <c r="E456" s="65"/>
      <c r="F456" s="66"/>
      <c r="G456" s="61"/>
      <c r="H456" s="67"/>
      <c r="I456" s="68"/>
      <c r="J456" s="62"/>
      <c r="K456" s="69"/>
      <c r="L456" s="70"/>
      <c r="M456" s="70"/>
      <c r="N456" s="71"/>
    </row>
    <row r="457" spans="1:14" ht="12.75" customHeight="1" x14ac:dyDescent="0.25">
      <c r="A457" s="98"/>
      <c r="B457" s="60"/>
      <c r="C457" s="64"/>
      <c r="D457" s="5"/>
      <c r="E457" s="65"/>
      <c r="F457" s="66"/>
      <c r="G457" s="61"/>
      <c r="H457" s="67"/>
      <c r="I457" s="68"/>
      <c r="J457" s="62"/>
      <c r="K457" s="69"/>
      <c r="L457" s="70"/>
      <c r="M457" s="70"/>
      <c r="N457" s="71"/>
    </row>
    <row r="458" spans="1:14" ht="12.75" customHeight="1" x14ac:dyDescent="0.25">
      <c r="A458" s="98"/>
      <c r="B458" s="60"/>
      <c r="C458" s="64"/>
      <c r="D458" s="5"/>
      <c r="E458" s="65"/>
      <c r="F458" s="66"/>
      <c r="G458" s="61"/>
      <c r="H458" s="67"/>
      <c r="I458" s="68"/>
      <c r="J458" s="62"/>
      <c r="K458" s="69"/>
      <c r="L458" s="70"/>
      <c r="M458" s="70"/>
      <c r="N458" s="71"/>
    </row>
    <row r="459" spans="1:14" ht="12.75" customHeight="1" x14ac:dyDescent="0.25">
      <c r="A459" s="98"/>
      <c r="B459" s="60"/>
      <c r="C459" s="64"/>
      <c r="D459" s="5"/>
      <c r="E459" s="65"/>
      <c r="F459" s="66"/>
      <c r="G459" s="61"/>
      <c r="H459" s="67"/>
      <c r="I459" s="68"/>
      <c r="J459" s="62"/>
      <c r="K459" s="69"/>
      <c r="L459" s="70"/>
      <c r="M459" s="70"/>
      <c r="N459" s="71"/>
    </row>
    <row r="460" spans="1:14" ht="12.75" customHeight="1" x14ac:dyDescent="0.25">
      <c r="A460" s="98"/>
      <c r="B460" s="60"/>
      <c r="C460" s="64"/>
      <c r="D460" s="5"/>
      <c r="E460" s="65"/>
      <c r="F460" s="66"/>
      <c r="G460" s="61"/>
      <c r="H460" s="67"/>
      <c r="I460" s="68"/>
      <c r="J460" s="62"/>
      <c r="K460" s="69"/>
      <c r="L460" s="70"/>
      <c r="M460" s="70"/>
      <c r="N460" s="71"/>
    </row>
    <row r="461" spans="1:14" ht="12.75" customHeight="1" x14ac:dyDescent="0.25">
      <c r="A461" s="98"/>
      <c r="B461" s="60"/>
      <c r="C461" s="64"/>
      <c r="D461" s="5"/>
      <c r="E461" s="65"/>
      <c r="F461" s="66"/>
      <c r="G461" s="61"/>
      <c r="H461" s="67"/>
      <c r="I461" s="68"/>
      <c r="J461" s="62"/>
      <c r="K461" s="69"/>
      <c r="L461" s="70"/>
      <c r="M461" s="70"/>
      <c r="N461" s="71"/>
    </row>
    <row r="462" spans="1:14" ht="12.75" customHeight="1" x14ac:dyDescent="0.25">
      <c r="A462" s="98"/>
      <c r="B462" s="60"/>
      <c r="C462" s="64"/>
      <c r="D462" s="5"/>
      <c r="E462" s="65"/>
      <c r="F462" s="66"/>
      <c r="G462" s="61"/>
      <c r="H462" s="67"/>
      <c r="I462" s="68"/>
      <c r="J462" s="62"/>
      <c r="K462" s="69"/>
      <c r="L462" s="70"/>
      <c r="M462" s="70"/>
      <c r="N462" s="71"/>
    </row>
    <row r="463" spans="1:14" ht="12.75" customHeight="1" x14ac:dyDescent="0.25">
      <c r="A463" s="98"/>
      <c r="B463" s="60"/>
      <c r="C463" s="64"/>
      <c r="D463" s="5"/>
      <c r="E463" s="65"/>
      <c r="F463" s="66"/>
      <c r="G463" s="61"/>
      <c r="H463" s="67"/>
      <c r="I463" s="68"/>
      <c r="J463" s="62"/>
      <c r="K463" s="69"/>
      <c r="L463" s="70"/>
      <c r="M463" s="70"/>
      <c r="N463" s="71"/>
    </row>
    <row r="464" spans="1:14" ht="12.75" customHeight="1" x14ac:dyDescent="0.25">
      <c r="A464" s="98"/>
      <c r="B464" s="60"/>
      <c r="C464" s="64"/>
      <c r="D464" s="5"/>
      <c r="E464" s="65"/>
      <c r="F464" s="66"/>
      <c r="G464" s="61"/>
      <c r="H464" s="67"/>
      <c r="I464" s="68"/>
      <c r="J464" s="62"/>
      <c r="K464" s="69"/>
      <c r="L464" s="70"/>
      <c r="M464" s="70"/>
      <c r="N464" s="71"/>
    </row>
    <row r="465" spans="1:14" ht="12.75" customHeight="1" x14ac:dyDescent="0.25">
      <c r="A465" s="98"/>
      <c r="B465" s="60"/>
      <c r="C465" s="64"/>
      <c r="D465" s="5"/>
      <c r="E465" s="65"/>
      <c r="F465" s="66"/>
      <c r="G465" s="61"/>
      <c r="H465" s="67"/>
      <c r="I465" s="68"/>
      <c r="J465" s="62"/>
      <c r="K465" s="69"/>
      <c r="L465" s="70"/>
      <c r="M465" s="70"/>
      <c r="N465" s="71"/>
    </row>
    <row r="466" spans="1:14" ht="12.75" customHeight="1" x14ac:dyDescent="0.25">
      <c r="A466" s="98"/>
      <c r="B466" s="60"/>
      <c r="C466" s="64"/>
      <c r="D466" s="5"/>
      <c r="E466" s="65"/>
      <c r="F466" s="66"/>
      <c r="G466" s="61"/>
      <c r="H466" s="67"/>
      <c r="I466" s="68"/>
      <c r="J466" s="62"/>
      <c r="K466" s="69"/>
      <c r="L466" s="70"/>
      <c r="M466" s="70"/>
      <c r="N466" s="71"/>
    </row>
    <row r="467" spans="1:14" ht="12.75" customHeight="1" x14ac:dyDescent="0.25">
      <c r="A467" s="98"/>
      <c r="B467" s="60"/>
      <c r="C467" s="64"/>
      <c r="D467" s="5"/>
      <c r="E467" s="65"/>
      <c r="F467" s="66"/>
      <c r="G467" s="61"/>
      <c r="H467" s="67"/>
      <c r="I467" s="68"/>
      <c r="J467" s="62"/>
      <c r="K467" s="69"/>
      <c r="L467" s="70"/>
      <c r="M467" s="70"/>
      <c r="N467" s="71"/>
    </row>
    <row r="468" spans="1:14" ht="12.75" customHeight="1" x14ac:dyDescent="0.25">
      <c r="A468" s="98"/>
      <c r="B468" s="60"/>
      <c r="C468" s="64"/>
      <c r="D468" s="5"/>
      <c r="E468" s="65"/>
      <c r="F468" s="66"/>
      <c r="G468" s="61"/>
      <c r="H468" s="67"/>
      <c r="I468" s="68"/>
      <c r="J468" s="62"/>
      <c r="K468" s="69"/>
      <c r="L468" s="70"/>
      <c r="M468" s="70"/>
      <c r="N468" s="71"/>
    </row>
    <row r="469" spans="1:14" ht="12.75" customHeight="1" x14ac:dyDescent="0.25">
      <c r="A469" s="98"/>
      <c r="B469" s="60"/>
      <c r="C469" s="64"/>
      <c r="D469" s="5"/>
      <c r="E469" s="65"/>
      <c r="F469" s="66"/>
      <c r="G469" s="61"/>
      <c r="H469" s="67"/>
      <c r="I469" s="68"/>
      <c r="J469" s="62"/>
      <c r="K469" s="69"/>
      <c r="L469" s="70"/>
      <c r="M469" s="70"/>
      <c r="N469" s="71"/>
    </row>
    <row r="470" spans="1:14" ht="12.75" customHeight="1" x14ac:dyDescent="0.25">
      <c r="A470" s="98"/>
      <c r="B470" s="60"/>
      <c r="C470" s="64"/>
      <c r="D470" s="5"/>
      <c r="E470" s="65"/>
      <c r="F470" s="66"/>
      <c r="G470" s="61"/>
      <c r="H470" s="67"/>
      <c r="I470" s="68"/>
      <c r="J470" s="62"/>
      <c r="K470" s="69"/>
      <c r="L470" s="70"/>
      <c r="M470" s="70"/>
      <c r="N470" s="71"/>
    </row>
    <row r="471" spans="1:14" ht="12.75" customHeight="1" x14ac:dyDescent="0.25">
      <c r="A471" s="98"/>
      <c r="B471" s="60"/>
      <c r="C471" s="64"/>
      <c r="D471" s="5"/>
      <c r="E471" s="65"/>
      <c r="F471" s="66"/>
      <c r="G471" s="61"/>
      <c r="H471" s="67"/>
      <c r="I471" s="68"/>
      <c r="J471" s="62"/>
      <c r="K471" s="69"/>
      <c r="L471" s="70"/>
      <c r="M471" s="70"/>
      <c r="N471" s="71"/>
    </row>
    <row r="472" spans="1:14" ht="12.75" customHeight="1" x14ac:dyDescent="0.25">
      <c r="A472" s="98"/>
      <c r="B472" s="60"/>
      <c r="C472" s="64"/>
      <c r="D472" s="5"/>
      <c r="E472" s="65"/>
      <c r="F472" s="66"/>
      <c r="G472" s="61"/>
      <c r="H472" s="67"/>
      <c r="I472" s="68"/>
      <c r="J472" s="62"/>
      <c r="K472" s="69"/>
      <c r="L472" s="70"/>
      <c r="M472" s="70"/>
      <c r="N472" s="71"/>
    </row>
    <row r="473" spans="1:14" ht="12.75" customHeight="1" x14ac:dyDescent="0.25">
      <c r="A473" s="98"/>
      <c r="B473" s="60"/>
      <c r="C473" s="64"/>
      <c r="D473" s="5"/>
      <c r="E473" s="65"/>
      <c r="F473" s="66"/>
      <c r="G473" s="61"/>
      <c r="H473" s="67"/>
      <c r="I473" s="68"/>
      <c r="J473" s="62"/>
      <c r="K473" s="69"/>
      <c r="L473" s="70"/>
      <c r="M473" s="70"/>
      <c r="N473" s="71"/>
    </row>
    <row r="474" spans="1:14" ht="12.75" customHeight="1" x14ac:dyDescent="0.25">
      <c r="A474" s="98"/>
      <c r="B474" s="60"/>
      <c r="C474" s="64"/>
      <c r="D474" s="5"/>
      <c r="E474" s="65"/>
      <c r="F474" s="66"/>
      <c r="G474" s="61"/>
      <c r="H474" s="67"/>
      <c r="I474" s="68"/>
      <c r="J474" s="62"/>
      <c r="K474" s="69"/>
      <c r="L474" s="70"/>
      <c r="M474" s="70"/>
      <c r="N474" s="71"/>
    </row>
    <row r="475" spans="1:14" ht="12.75" customHeight="1" x14ac:dyDescent="0.25">
      <c r="A475" s="98"/>
      <c r="B475" s="60"/>
      <c r="C475" s="64"/>
      <c r="D475" s="5"/>
      <c r="E475" s="65"/>
      <c r="F475" s="66"/>
      <c r="G475" s="61"/>
      <c r="H475" s="67"/>
      <c r="I475" s="68"/>
      <c r="J475" s="62"/>
      <c r="K475" s="69"/>
      <c r="L475" s="70"/>
      <c r="M475" s="70"/>
      <c r="N475" s="71"/>
    </row>
    <row r="476" spans="1:14" ht="12.75" customHeight="1" x14ac:dyDescent="0.25">
      <c r="A476" s="98"/>
      <c r="B476" s="60"/>
      <c r="C476" s="64"/>
      <c r="D476" s="5"/>
      <c r="E476" s="65"/>
      <c r="F476" s="66"/>
      <c r="G476" s="61"/>
      <c r="H476" s="67"/>
      <c r="I476" s="68"/>
      <c r="J476" s="62"/>
      <c r="K476" s="69"/>
      <c r="L476" s="70"/>
      <c r="M476" s="70"/>
      <c r="N476" s="71"/>
    </row>
    <row r="477" spans="1:14" ht="12.75" customHeight="1" x14ac:dyDescent="0.25">
      <c r="A477" s="98"/>
      <c r="B477" s="60"/>
      <c r="C477" s="64"/>
      <c r="D477" s="5"/>
      <c r="E477" s="65"/>
      <c r="F477" s="66"/>
      <c r="G477" s="61"/>
      <c r="H477" s="67"/>
      <c r="I477" s="68"/>
      <c r="J477" s="62"/>
      <c r="K477" s="69"/>
      <c r="L477" s="70"/>
      <c r="M477" s="70"/>
      <c r="N477" s="71"/>
    </row>
    <row r="478" spans="1:14" ht="12.75" customHeight="1" x14ac:dyDescent="0.25">
      <c r="A478" s="98"/>
      <c r="B478" s="60"/>
      <c r="C478" s="64"/>
      <c r="D478" s="5"/>
      <c r="E478" s="65"/>
      <c r="F478" s="66"/>
      <c r="G478" s="61"/>
      <c r="H478" s="67"/>
      <c r="I478" s="68"/>
      <c r="J478" s="62"/>
      <c r="K478" s="69"/>
      <c r="L478" s="70"/>
      <c r="M478" s="70"/>
      <c r="N478" s="71"/>
    </row>
    <row r="479" spans="1:14" ht="12.75" customHeight="1" x14ac:dyDescent="0.25">
      <c r="A479" s="98"/>
      <c r="B479" s="60"/>
      <c r="C479" s="64"/>
      <c r="D479" s="5"/>
      <c r="E479" s="65"/>
      <c r="F479" s="66"/>
      <c r="G479" s="61"/>
      <c r="H479" s="67"/>
      <c r="I479" s="68"/>
      <c r="J479" s="62"/>
      <c r="K479" s="69"/>
      <c r="L479" s="70"/>
      <c r="M479" s="70"/>
      <c r="N479" s="71"/>
    </row>
    <row r="480" spans="1:14" ht="12.75" customHeight="1" x14ac:dyDescent="0.25">
      <c r="A480" s="98"/>
      <c r="B480" s="60"/>
      <c r="C480" s="64"/>
      <c r="D480" s="5"/>
      <c r="E480" s="65"/>
      <c r="F480" s="66"/>
      <c r="G480" s="61"/>
      <c r="H480" s="67"/>
      <c r="I480" s="68"/>
      <c r="J480" s="62"/>
      <c r="K480" s="69"/>
      <c r="L480" s="70"/>
      <c r="M480" s="70"/>
      <c r="N480" s="71"/>
    </row>
    <row r="481" spans="1:14" ht="12.75" customHeight="1" x14ac:dyDescent="0.25">
      <c r="A481" s="98"/>
      <c r="B481" s="60"/>
      <c r="C481" s="64"/>
      <c r="D481" s="5"/>
      <c r="E481" s="65"/>
      <c r="F481" s="66"/>
      <c r="G481" s="61"/>
      <c r="H481" s="67"/>
      <c r="I481" s="68"/>
      <c r="J481" s="62"/>
      <c r="K481" s="69"/>
      <c r="L481" s="70"/>
      <c r="M481" s="70"/>
      <c r="N481" s="71"/>
    </row>
    <row r="482" spans="1:14" ht="12.75" customHeight="1" x14ac:dyDescent="0.25">
      <c r="A482" s="98"/>
      <c r="B482" s="60"/>
      <c r="C482" s="64"/>
      <c r="D482" s="5"/>
      <c r="E482" s="65"/>
      <c r="F482" s="66"/>
      <c r="G482" s="61"/>
      <c r="H482" s="67"/>
      <c r="I482" s="68"/>
      <c r="J482" s="62"/>
      <c r="K482" s="69"/>
      <c r="L482" s="70"/>
      <c r="M482" s="70"/>
      <c r="N482" s="71"/>
    </row>
    <row r="483" spans="1:14" ht="12.75" customHeight="1" x14ac:dyDescent="0.25">
      <c r="A483" s="98"/>
      <c r="B483" s="60"/>
      <c r="C483" s="64"/>
      <c r="D483" s="5"/>
      <c r="E483" s="65"/>
      <c r="F483" s="66"/>
      <c r="G483" s="61"/>
      <c r="H483" s="67"/>
      <c r="I483" s="68"/>
      <c r="J483" s="62"/>
      <c r="K483" s="69"/>
      <c r="L483" s="70"/>
      <c r="M483" s="70"/>
      <c r="N483" s="71"/>
    </row>
    <row r="484" spans="1:14" ht="12.75" customHeight="1" x14ac:dyDescent="0.25">
      <c r="A484" s="98"/>
      <c r="B484" s="60"/>
      <c r="C484" s="64"/>
      <c r="D484" s="5"/>
      <c r="E484" s="65"/>
      <c r="F484" s="66"/>
      <c r="G484" s="61"/>
      <c r="H484" s="67"/>
      <c r="I484" s="68"/>
      <c r="J484" s="62"/>
      <c r="K484" s="69"/>
      <c r="L484" s="70"/>
      <c r="M484" s="70"/>
      <c r="N484" s="71"/>
    </row>
    <row r="485" spans="1:14" ht="12.75" customHeight="1" x14ac:dyDescent="0.25">
      <c r="A485" s="98"/>
      <c r="B485" s="60"/>
      <c r="C485" s="64"/>
      <c r="D485" s="5"/>
      <c r="E485" s="65"/>
      <c r="F485" s="66"/>
      <c r="G485" s="61"/>
      <c r="H485" s="67"/>
      <c r="I485" s="68"/>
      <c r="J485" s="62"/>
      <c r="K485" s="69"/>
      <c r="L485" s="70"/>
      <c r="M485" s="70"/>
      <c r="N485" s="71"/>
    </row>
    <row r="486" spans="1:14" ht="12.75" customHeight="1" x14ac:dyDescent="0.25">
      <c r="A486" s="98"/>
      <c r="B486" s="60"/>
      <c r="C486" s="64"/>
      <c r="D486" s="5"/>
      <c r="E486" s="65"/>
      <c r="F486" s="66"/>
      <c r="G486" s="61"/>
      <c r="H486" s="67"/>
      <c r="I486" s="68"/>
      <c r="J486" s="62"/>
      <c r="K486" s="69"/>
      <c r="L486" s="70"/>
      <c r="M486" s="70"/>
      <c r="N486" s="71"/>
    </row>
    <row r="487" spans="1:14" ht="12.75" customHeight="1" x14ac:dyDescent="0.25">
      <c r="A487" s="98"/>
      <c r="B487" s="60"/>
      <c r="C487" s="64"/>
      <c r="D487" s="5"/>
      <c r="E487" s="65"/>
      <c r="F487" s="66"/>
      <c r="G487" s="61"/>
      <c r="H487" s="67"/>
      <c r="I487" s="68"/>
      <c r="J487" s="62"/>
      <c r="K487" s="69"/>
      <c r="L487" s="70"/>
      <c r="M487" s="70"/>
      <c r="N487" s="71"/>
    </row>
    <row r="488" spans="1:14" ht="12.75" customHeight="1" x14ac:dyDescent="0.25">
      <c r="A488" s="98"/>
      <c r="B488" s="60"/>
      <c r="C488" s="64"/>
      <c r="D488" s="5"/>
      <c r="E488" s="65"/>
      <c r="F488" s="66"/>
      <c r="G488" s="61"/>
      <c r="H488" s="67"/>
      <c r="I488" s="68"/>
      <c r="J488" s="62"/>
      <c r="K488" s="69"/>
      <c r="L488" s="70"/>
      <c r="M488" s="70"/>
      <c r="N488" s="71"/>
    </row>
    <row r="489" spans="1:14" ht="12.75" customHeight="1" x14ac:dyDescent="0.25">
      <c r="A489" s="98"/>
      <c r="B489" s="60"/>
      <c r="C489" s="64"/>
      <c r="D489" s="5"/>
      <c r="E489" s="65"/>
      <c r="F489" s="66"/>
      <c r="G489" s="61"/>
      <c r="H489" s="67"/>
      <c r="I489" s="68"/>
      <c r="J489" s="62"/>
      <c r="K489" s="69"/>
      <c r="L489" s="70"/>
      <c r="M489" s="70"/>
      <c r="N489" s="71"/>
    </row>
    <row r="490" spans="1:14" ht="12.75" customHeight="1" x14ac:dyDescent="0.25">
      <c r="A490" s="98"/>
      <c r="B490" s="60"/>
      <c r="C490" s="64"/>
      <c r="D490" s="5"/>
      <c r="E490" s="65"/>
      <c r="F490" s="66"/>
      <c r="G490" s="61"/>
      <c r="H490" s="67"/>
      <c r="I490" s="68"/>
      <c r="J490" s="62"/>
      <c r="K490" s="69"/>
      <c r="L490" s="70"/>
      <c r="M490" s="70"/>
      <c r="N490" s="71"/>
    </row>
    <row r="491" spans="1:14" ht="12.75" customHeight="1" x14ac:dyDescent="0.25">
      <c r="A491" s="98"/>
      <c r="B491" s="60"/>
      <c r="C491" s="64"/>
      <c r="D491" s="5"/>
      <c r="E491" s="65"/>
      <c r="F491" s="66"/>
      <c r="G491" s="61"/>
      <c r="H491" s="67"/>
      <c r="I491" s="68"/>
      <c r="J491" s="62"/>
      <c r="K491" s="69"/>
      <c r="L491" s="70"/>
      <c r="M491" s="70"/>
      <c r="N491" s="71"/>
    </row>
    <row r="492" spans="1:14" ht="12.75" customHeight="1" x14ac:dyDescent="0.25">
      <c r="A492" s="98"/>
      <c r="B492" s="60"/>
      <c r="C492" s="64"/>
      <c r="D492" s="5"/>
      <c r="E492" s="65"/>
      <c r="F492" s="66"/>
      <c r="G492" s="61"/>
      <c r="H492" s="67"/>
      <c r="I492" s="68"/>
      <c r="J492" s="62"/>
      <c r="K492" s="69"/>
      <c r="L492" s="70"/>
      <c r="M492" s="70"/>
      <c r="N492" s="71"/>
    </row>
    <row r="493" spans="1:14" ht="12.75" customHeight="1" x14ac:dyDescent="0.25">
      <c r="A493" s="98"/>
      <c r="B493" s="60"/>
      <c r="C493" s="64"/>
      <c r="D493" s="5"/>
      <c r="E493" s="65"/>
      <c r="F493" s="66"/>
      <c r="G493" s="61"/>
      <c r="H493" s="67"/>
      <c r="I493" s="68"/>
      <c r="J493" s="62"/>
      <c r="K493" s="69"/>
      <c r="L493" s="70"/>
      <c r="M493" s="70"/>
      <c r="N493" s="71"/>
    </row>
    <row r="494" spans="1:14" ht="12.75" customHeight="1" x14ac:dyDescent="0.25">
      <c r="A494" s="98"/>
      <c r="B494" s="60"/>
      <c r="C494" s="64"/>
      <c r="D494" s="5"/>
      <c r="E494" s="65"/>
      <c r="F494" s="66"/>
      <c r="G494" s="61"/>
      <c r="H494" s="67"/>
      <c r="I494" s="68"/>
      <c r="J494" s="62"/>
      <c r="K494" s="69"/>
      <c r="L494" s="70"/>
      <c r="M494" s="70"/>
      <c r="N494" s="71"/>
    </row>
    <row r="495" spans="1:14" ht="12.75" customHeight="1" x14ac:dyDescent="0.25">
      <c r="A495" s="98"/>
      <c r="B495" s="60"/>
      <c r="C495" s="64"/>
      <c r="D495" s="5"/>
      <c r="E495" s="65"/>
      <c r="F495" s="66"/>
      <c r="G495" s="61"/>
      <c r="H495" s="67"/>
      <c r="I495" s="68"/>
      <c r="J495" s="62"/>
      <c r="K495" s="69"/>
      <c r="L495" s="70"/>
      <c r="M495" s="70"/>
      <c r="N495" s="71"/>
    </row>
    <row r="496" spans="1:14" ht="12.75" customHeight="1" x14ac:dyDescent="0.25">
      <c r="A496" s="98"/>
      <c r="B496" s="60"/>
      <c r="C496" s="64"/>
      <c r="D496" s="5"/>
      <c r="E496" s="65"/>
      <c r="F496" s="66"/>
      <c r="G496" s="61"/>
      <c r="H496" s="67"/>
      <c r="I496" s="68"/>
      <c r="J496" s="62"/>
      <c r="K496" s="69"/>
      <c r="L496" s="70"/>
      <c r="M496" s="70"/>
      <c r="N496" s="71"/>
    </row>
    <row r="497" spans="1:14" ht="12.75" customHeight="1" x14ac:dyDescent="0.25">
      <c r="A497" s="98"/>
      <c r="B497" s="60"/>
      <c r="C497" s="64"/>
      <c r="D497" s="5"/>
      <c r="E497" s="65"/>
      <c r="F497" s="66"/>
      <c r="G497" s="61"/>
      <c r="H497" s="67"/>
      <c r="I497" s="68"/>
      <c r="J497" s="62"/>
      <c r="K497" s="69"/>
      <c r="L497" s="70"/>
      <c r="M497" s="70"/>
      <c r="N497" s="71"/>
    </row>
    <row r="498" spans="1:14" ht="12.75" customHeight="1" x14ac:dyDescent="0.25">
      <c r="A498" s="98"/>
      <c r="B498" s="60"/>
      <c r="C498" s="64"/>
      <c r="D498" s="5"/>
      <c r="E498" s="65"/>
      <c r="F498" s="66"/>
      <c r="G498" s="61"/>
      <c r="H498" s="67"/>
      <c r="I498" s="68"/>
      <c r="J498" s="62"/>
      <c r="K498" s="69"/>
      <c r="L498" s="70"/>
      <c r="M498" s="70"/>
      <c r="N498" s="71"/>
    </row>
    <row r="499" spans="1:14" ht="12.75" customHeight="1" x14ac:dyDescent="0.25">
      <c r="A499" s="98"/>
      <c r="B499" s="60"/>
      <c r="C499" s="64"/>
      <c r="D499" s="5"/>
      <c r="E499" s="65"/>
      <c r="F499" s="66"/>
      <c r="G499" s="61"/>
      <c r="H499" s="67"/>
      <c r="I499" s="68"/>
      <c r="J499" s="62"/>
      <c r="K499" s="69"/>
      <c r="L499" s="70"/>
      <c r="M499" s="70"/>
      <c r="N499" s="71"/>
    </row>
    <row r="500" spans="1:14" ht="12.75" customHeight="1" x14ac:dyDescent="0.25">
      <c r="A500" s="137"/>
      <c r="B500" s="4"/>
      <c r="C500" s="4"/>
      <c r="E500" s="4"/>
      <c r="F500" s="4"/>
      <c r="G500" s="4"/>
      <c r="H500" s="4"/>
      <c r="I500" s="4"/>
      <c r="J500" s="4"/>
      <c r="K500" s="4"/>
      <c r="L500" s="4"/>
      <c r="M500" s="132"/>
      <c r="N500" s="4"/>
    </row>
    <row r="501" spans="1:14" ht="12.75" customHeight="1" x14ac:dyDescent="0.25">
      <c r="A501" s="137"/>
      <c r="B501" s="4"/>
      <c r="C501" s="4"/>
      <c r="E501" s="4"/>
      <c r="F501" s="4"/>
      <c r="G501" s="4"/>
      <c r="H501" s="4"/>
      <c r="I501" s="4"/>
      <c r="J501" s="4"/>
      <c r="K501" s="4"/>
      <c r="L501" s="4"/>
      <c r="M501" s="132"/>
      <c r="N501" s="4"/>
    </row>
    <row r="502" spans="1:14" ht="12.75" customHeight="1" x14ac:dyDescent="0.25">
      <c r="A502" s="137"/>
      <c r="B502" s="4"/>
      <c r="C502" s="4"/>
      <c r="E502" s="4"/>
      <c r="F502" s="4"/>
      <c r="G502" s="4"/>
      <c r="H502" s="4"/>
      <c r="I502" s="4"/>
      <c r="J502" s="4"/>
      <c r="K502" s="4"/>
      <c r="L502" s="4"/>
      <c r="M502" s="132"/>
      <c r="N502" s="4"/>
    </row>
    <row r="503" spans="1:14" ht="12.75" customHeight="1" x14ac:dyDescent="0.25">
      <c r="A503" s="137"/>
      <c r="B503" s="4"/>
      <c r="C503" s="4"/>
      <c r="E503" s="4"/>
      <c r="F503" s="4"/>
      <c r="G503" s="4"/>
      <c r="H503" s="4"/>
      <c r="I503" s="4"/>
      <c r="J503" s="4"/>
      <c r="K503" s="4"/>
      <c r="L503" s="4"/>
      <c r="M503" s="132"/>
      <c r="N503" s="4"/>
    </row>
    <row r="504" spans="1:14" ht="12.75" customHeight="1" x14ac:dyDescent="0.25">
      <c r="A504" s="137"/>
      <c r="B504" s="4"/>
      <c r="C504" s="4"/>
      <c r="E504" s="4"/>
      <c r="F504" s="4"/>
      <c r="G504" s="4"/>
      <c r="H504" s="4"/>
      <c r="I504" s="4"/>
      <c r="J504" s="4"/>
      <c r="K504" s="4"/>
      <c r="L504" s="4"/>
      <c r="M504" s="132"/>
      <c r="N504" s="4"/>
    </row>
    <row r="505" spans="1:14" ht="12.75" customHeight="1" x14ac:dyDescent="0.25">
      <c r="A505" s="137"/>
      <c r="B505" s="4"/>
      <c r="C505" s="4"/>
      <c r="E505" s="4"/>
      <c r="F505" s="4"/>
      <c r="G505" s="4"/>
      <c r="H505" s="4"/>
      <c r="I505" s="4"/>
      <c r="J505" s="4"/>
      <c r="K505" s="4"/>
      <c r="L505" s="4"/>
      <c r="M505" s="132"/>
      <c r="N505" s="4"/>
    </row>
    <row r="506" spans="1:14" ht="12.75" customHeight="1" x14ac:dyDescent="0.25">
      <c r="A506" s="137"/>
      <c r="B506" s="4"/>
      <c r="C506" s="4"/>
      <c r="E506" s="4"/>
      <c r="F506" s="4"/>
      <c r="G506" s="4"/>
      <c r="H506" s="4"/>
      <c r="I506" s="4"/>
      <c r="J506" s="4"/>
      <c r="K506" s="4"/>
      <c r="L506" s="4"/>
      <c r="M506" s="132"/>
      <c r="N506" s="4"/>
    </row>
    <row r="507" spans="1:14" ht="12.75" customHeight="1" x14ac:dyDescent="0.25">
      <c r="A507" s="137"/>
      <c r="B507" s="4"/>
      <c r="C507" s="4"/>
      <c r="E507" s="4"/>
      <c r="F507" s="4"/>
      <c r="G507" s="4"/>
      <c r="H507" s="4"/>
      <c r="I507" s="4"/>
      <c r="J507" s="4"/>
      <c r="K507" s="4"/>
      <c r="L507" s="4"/>
      <c r="M507" s="132"/>
      <c r="N507" s="4"/>
    </row>
  </sheetData>
  <autoFilter ref="A12:O90">
    <sortState ref="A13:O86">
      <sortCondition ref="B12:B86"/>
    </sortState>
  </autoFilter>
  <sortState ref="A13:N508">
    <sortCondition ref="F46"/>
  </sortState>
  <conditionalFormatting sqref="B150:B499 B18:B99">
    <cfRule type="expression" dxfId="269" priority="529">
      <formula>G18=""</formula>
    </cfRule>
  </conditionalFormatting>
  <conditionalFormatting sqref="G150:H499 G28:H31 H18:H75">
    <cfRule type="expression" dxfId="268" priority="528">
      <formula>#REF!&lt;&gt;""</formula>
    </cfRule>
  </conditionalFormatting>
  <conditionalFormatting sqref="G76:H91 G71:H71 G65:G75 G60 G58 G44 G41:G42 G35">
    <cfRule type="expression" dxfId="267" priority="322">
      <formula>#REF!&lt;&gt;""</formula>
    </cfRule>
  </conditionalFormatting>
  <conditionalFormatting sqref="G18:G99">
    <cfRule type="containsBlanks" dxfId="266" priority="321">
      <formula>LEN(TRIM(G18))=0</formula>
    </cfRule>
  </conditionalFormatting>
  <conditionalFormatting sqref="G35 H32:H40 G41:H41 G42 H42:H43 G44:H44 G60 G58 H45:H65 G66:H95">
    <cfRule type="expression" dxfId="265" priority="319">
      <formula>#REF!&lt;&gt;""</formula>
    </cfRule>
  </conditionalFormatting>
  <conditionalFormatting sqref="G35 H32:H40 G41:H41 G42 H42:H43 G44:H44 G60 G58 H45:H65 G66:H96">
    <cfRule type="expression" dxfId="264" priority="316">
      <formula>#REF!&lt;&gt;""</formula>
    </cfRule>
  </conditionalFormatting>
  <conditionalFormatting sqref="G35 H32:H40 G41:H41 G42 H42:H43 G44:H44 G60 G58 H45:H65 G66:H96">
    <cfRule type="expression" dxfId="263" priority="313">
      <formula>#REF!&lt;&gt;""</formula>
    </cfRule>
  </conditionalFormatting>
  <conditionalFormatting sqref="G35 H32:H40 G41:H41 G42 H42:H43 G44:H44 G61 G59 H45:H66 G67:H97">
    <cfRule type="expression" dxfId="262" priority="310">
      <formula>#REF!&lt;&gt;""</formula>
    </cfRule>
  </conditionalFormatting>
  <conditionalFormatting sqref="G35 H32:H40 G41:H41 G42 H42:H43 G44:H44 G61 G59 H45:H66 G67:H97">
    <cfRule type="expression" dxfId="261" priority="307">
      <formula>#REF!&lt;&gt;""</formula>
    </cfRule>
  </conditionalFormatting>
  <conditionalFormatting sqref="G35 H32:H40 G41:H41 G42 H42:H43 G44:H44 G61 G59 H45:H66 G67:H97">
    <cfRule type="expression" dxfId="260" priority="304">
      <formula>#REF!&lt;&gt;""</formula>
    </cfRule>
  </conditionalFormatting>
  <conditionalFormatting sqref="G35 H32:H40 G41:H41 G42 H42:H43 G44:H44 G61 G59 H45:H66 G67:H97">
    <cfRule type="expression" dxfId="259" priority="301">
      <formula>#REF!&lt;&gt;""</formula>
    </cfRule>
  </conditionalFormatting>
  <conditionalFormatting sqref="G35 H32:H40 G41:H41 G42 H42:H43 G44:H44 G61 G59 H45:H66 G67:H98">
    <cfRule type="expression" dxfId="258" priority="298">
      <formula>#REF!&lt;&gt;""</formula>
    </cfRule>
  </conditionalFormatting>
  <conditionalFormatting sqref="G35 H32:H40 G41:H41 G42 H42:H43 G44:H44 G61 G59 H45:H66 G67:H98">
    <cfRule type="expression" dxfId="257" priority="295">
      <formula>#REF!&lt;&gt;""</formula>
    </cfRule>
  </conditionalFormatting>
  <conditionalFormatting sqref="G35 H32:H40 G41:H41 G42 H42:H43 G44:H44 G61 G59 H45:H66 G67:H97">
    <cfRule type="expression" dxfId="256" priority="292">
      <formula>#REF!&lt;&gt;""</formula>
    </cfRule>
  </conditionalFormatting>
  <conditionalFormatting sqref="G35 H32:H40 G41:H41 G42 H42:H43 G44:H44 G61 G59 H45:H66 G67:H97">
    <cfRule type="expression" dxfId="255" priority="289">
      <formula>#REF!&lt;&gt;""</formula>
    </cfRule>
  </conditionalFormatting>
  <conditionalFormatting sqref="G32:H32 G36 H33:H41 G42:H42 G43 H43:H44 G45:H45 G62 G60 H46:H67 G68:H98">
    <cfRule type="expression" dxfId="254" priority="286">
      <formula>#REF!&lt;&gt;""</formula>
    </cfRule>
  </conditionalFormatting>
  <conditionalFormatting sqref="G36 H32:H41 G42:H42 G43 H43:H44 G45:H45 G62 G60 H46:H67 G68:H98">
    <cfRule type="expression" dxfId="253" priority="283">
      <formula>#REF!&lt;&gt;""</formula>
    </cfRule>
  </conditionalFormatting>
  <conditionalFormatting sqref="G35 H32:H40 G41:H41 G42 H42:H43 G44:H44 G61 G59 H45:H66 G67:H97">
    <cfRule type="expression" dxfId="252" priority="280">
      <formula>#REF!&lt;&gt;""</formula>
    </cfRule>
  </conditionalFormatting>
  <conditionalFormatting sqref="G36 H32:H41 G42:H42 G43 H43:H44 G45:H45 G62 G60 H46:H67 G68:H98">
    <cfRule type="expression" dxfId="251" priority="277">
      <formula>#REF!&lt;&gt;""</formula>
    </cfRule>
  </conditionalFormatting>
  <conditionalFormatting sqref="G36 H32:H41 G42:H42 G43 H43:H44 G45:H45 G62 G60 H46:H67 G68:H98">
    <cfRule type="expression" dxfId="250" priority="274">
      <formula>#REF!&lt;&gt;""</formula>
    </cfRule>
  </conditionalFormatting>
  <conditionalFormatting sqref="B40:B99">
    <cfRule type="expression" dxfId="249" priority="272">
      <formula>G40=""</formula>
    </cfRule>
  </conditionalFormatting>
  <conditionalFormatting sqref="G36 H32:H38 H40:H42 G43:H43 G44 H44:H45 G46:H46 G63 G61 H47:H68 G69:H99">
    <cfRule type="expression" dxfId="248" priority="271">
      <formula>#REF!&lt;&gt;""</formula>
    </cfRule>
  </conditionalFormatting>
  <conditionalFormatting sqref="G40:G99">
    <cfRule type="containsBlanks" dxfId="247" priority="270">
      <formula>LEN(TRIM(G40))=0</formula>
    </cfRule>
  </conditionalFormatting>
  <conditionalFormatting sqref="B39">
    <cfRule type="expression" dxfId="246" priority="269">
      <formula>G39=""</formula>
    </cfRule>
  </conditionalFormatting>
  <conditionalFormatting sqref="H39">
    <cfRule type="expression" dxfId="245" priority="268">
      <formula>#REF!&lt;&gt;""</formula>
    </cfRule>
  </conditionalFormatting>
  <conditionalFormatting sqref="G39">
    <cfRule type="containsBlanks" dxfId="244" priority="267">
      <formula>LEN(TRIM(G39))=0</formula>
    </cfRule>
  </conditionalFormatting>
  <conditionalFormatting sqref="B39:B98">
    <cfRule type="expression" dxfId="243" priority="266">
      <formula>G39=""</formula>
    </cfRule>
  </conditionalFormatting>
  <conditionalFormatting sqref="H39:H41 G36 H32:H37 G42:H42 G43 H43:H44 G45:H45 G62 G60 H46:H67 G68:H98">
    <cfRule type="expression" dxfId="242" priority="265">
      <formula>#REF!&lt;&gt;""</formula>
    </cfRule>
  </conditionalFormatting>
  <conditionalFormatting sqref="G39:G98">
    <cfRule type="containsBlanks" dxfId="241" priority="264">
      <formula>LEN(TRIM(G39))=0</formula>
    </cfRule>
  </conditionalFormatting>
  <conditionalFormatting sqref="B38">
    <cfRule type="expression" dxfId="240" priority="263">
      <formula>G38=""</formula>
    </cfRule>
  </conditionalFormatting>
  <conditionalFormatting sqref="H38">
    <cfRule type="expression" dxfId="239" priority="262">
      <formula>#REF!&lt;&gt;""</formula>
    </cfRule>
  </conditionalFormatting>
  <conditionalFormatting sqref="G38">
    <cfRule type="containsBlanks" dxfId="238" priority="261">
      <formula>LEN(TRIM(G38))=0</formula>
    </cfRule>
  </conditionalFormatting>
  <conditionalFormatting sqref="B39:B98">
    <cfRule type="expression" dxfId="237" priority="260">
      <formula>G39=""</formula>
    </cfRule>
  </conditionalFormatting>
  <conditionalFormatting sqref="H39:H41 G36 H32:H37 G42:H42 G43 H43:H44 G45:H45 G62 G60 H46:H67 G68:H98">
    <cfRule type="expression" dxfId="236" priority="259">
      <formula>#REF!&lt;&gt;""</formula>
    </cfRule>
  </conditionalFormatting>
  <conditionalFormatting sqref="G39:G98">
    <cfRule type="containsBlanks" dxfId="235" priority="258">
      <formula>LEN(TRIM(G39))=0</formula>
    </cfRule>
  </conditionalFormatting>
  <conditionalFormatting sqref="B38">
    <cfRule type="expression" dxfId="234" priority="257">
      <formula>G38=""</formula>
    </cfRule>
  </conditionalFormatting>
  <conditionalFormatting sqref="H38">
    <cfRule type="expression" dxfId="233" priority="256">
      <formula>#REF!&lt;&gt;""</formula>
    </cfRule>
  </conditionalFormatting>
  <conditionalFormatting sqref="G38">
    <cfRule type="containsBlanks" dxfId="232" priority="255">
      <formula>LEN(TRIM(G38))=0</formula>
    </cfRule>
  </conditionalFormatting>
  <conditionalFormatting sqref="B39:B98">
    <cfRule type="expression" dxfId="231" priority="254">
      <formula>G39=""</formula>
    </cfRule>
  </conditionalFormatting>
  <conditionalFormatting sqref="H39:H41 G36 H32:H37 G42:H42 G43 H43:H44 G45:H45 G62 G60 H46:H67 G68:H98">
    <cfRule type="expression" dxfId="230" priority="253">
      <formula>#REF!&lt;&gt;""</formula>
    </cfRule>
  </conditionalFormatting>
  <conditionalFormatting sqref="G39:G98">
    <cfRule type="containsBlanks" dxfId="229" priority="252">
      <formula>LEN(TRIM(G39))=0</formula>
    </cfRule>
  </conditionalFormatting>
  <conditionalFormatting sqref="B38">
    <cfRule type="expression" dxfId="228" priority="251">
      <formula>G38=""</formula>
    </cfRule>
  </conditionalFormatting>
  <conditionalFormatting sqref="H38">
    <cfRule type="expression" dxfId="227" priority="250">
      <formula>#REF!&lt;&gt;""</formula>
    </cfRule>
  </conditionalFormatting>
  <conditionalFormatting sqref="G38">
    <cfRule type="containsBlanks" dxfId="226" priority="249">
      <formula>LEN(TRIM(G38))=0</formula>
    </cfRule>
  </conditionalFormatting>
  <conditionalFormatting sqref="B40:B98">
    <cfRule type="expression" dxfId="225" priority="248">
      <formula>G40=""</formula>
    </cfRule>
  </conditionalFormatting>
  <conditionalFormatting sqref="G36 H32:H41 G42:H42 G43 H43:H44 G45:H45 G62 G60 H46:H67 G68:H98">
    <cfRule type="expression" dxfId="224" priority="247">
      <formula>#REF!&lt;&gt;""</formula>
    </cfRule>
  </conditionalFormatting>
  <conditionalFormatting sqref="B38:B39">
    <cfRule type="expression" dxfId="223" priority="245">
      <formula>G38=""</formula>
    </cfRule>
  </conditionalFormatting>
  <conditionalFormatting sqref="B40:B98">
    <cfRule type="expression" dxfId="222" priority="244">
      <formula>G40=""</formula>
    </cfRule>
  </conditionalFormatting>
  <conditionalFormatting sqref="G36 H32:H41 G42:H42 G43 H43:H44 G45:H45 G62 G60 H46:H67 G68:H98">
    <cfRule type="expression" dxfId="221" priority="243">
      <formula>#REF!&lt;&gt;""</formula>
    </cfRule>
  </conditionalFormatting>
  <conditionalFormatting sqref="B38:B39">
    <cfRule type="expression" dxfId="220" priority="241">
      <formula>G38=""</formula>
    </cfRule>
  </conditionalFormatting>
  <conditionalFormatting sqref="B40:B98">
    <cfRule type="expression" dxfId="219" priority="240">
      <formula>G40=""</formula>
    </cfRule>
  </conditionalFormatting>
  <conditionalFormatting sqref="G36 H32:H41 G42:H42 G43 H43:H44 G45:H45 G62 G60 H46:H67 G68:H98">
    <cfRule type="expression" dxfId="218" priority="239">
      <formula>#REF!&lt;&gt;""</formula>
    </cfRule>
  </conditionalFormatting>
  <conditionalFormatting sqref="B38:B39">
    <cfRule type="expression" dxfId="217" priority="237">
      <formula>G38=""</formula>
    </cfRule>
  </conditionalFormatting>
  <conditionalFormatting sqref="B40:B98">
    <cfRule type="expression" dxfId="216" priority="236">
      <formula>G40=""</formula>
    </cfRule>
  </conditionalFormatting>
  <conditionalFormatting sqref="G36 H32:H41 G42:H42 G43 H43:H44 G45:H45 G62 G60 H46:H67 G68:H98">
    <cfRule type="expression" dxfId="215" priority="235">
      <formula>#REF!&lt;&gt;""</formula>
    </cfRule>
  </conditionalFormatting>
  <conditionalFormatting sqref="B38:B39">
    <cfRule type="expression" dxfId="214" priority="233">
      <formula>G38=""</formula>
    </cfRule>
  </conditionalFormatting>
  <conditionalFormatting sqref="H32:H35 G36:H41 H42 G43:H43 G44 H44:H45 G46:H46 G63 G61 H47:H68 G69:H99">
    <cfRule type="expression" dxfId="213" priority="231">
      <formula>#REF!&lt;&gt;""</formula>
    </cfRule>
  </conditionalFormatting>
  <conditionalFormatting sqref="B38:B39">
    <cfRule type="expression" dxfId="212" priority="229">
      <formula>G38=""</formula>
    </cfRule>
  </conditionalFormatting>
  <conditionalFormatting sqref="H32:H35 G36:H40 H41 G42:H42 G43 H43:H44 G45:H45 G62 G60 H46:H67 G68:H98">
    <cfRule type="expression" dxfId="211" priority="227">
      <formula>#REF!&lt;&gt;""</formula>
    </cfRule>
  </conditionalFormatting>
  <conditionalFormatting sqref="G35:H37 H38 G39:H39 H40 G41:H41 H42:H53 G54:H54 H55:H59 G60:H90">
    <cfRule type="expression" dxfId="210" priority="224">
      <formula>#REF!&lt;&gt;""</formula>
    </cfRule>
  </conditionalFormatting>
  <conditionalFormatting sqref="G35:H37 H38 G39:H39 H40 G41:H41 H42:H53 G54:H54 H55:H59 G60:H90">
    <cfRule type="expression" dxfId="209" priority="221">
      <formula>#REF!&lt;&gt;""</formula>
    </cfRule>
  </conditionalFormatting>
  <conditionalFormatting sqref="G35:H37 H38 G39:H39 H40 G41:H41 H42:H53 G54:H54 H55:H59 G60:H90">
    <cfRule type="expression" dxfId="208" priority="218">
      <formula>#REF!&lt;&gt;""</formula>
    </cfRule>
  </conditionalFormatting>
  <conditionalFormatting sqref="G35:H37 H38 G39:H39 H40 G41:H41 H42:H53 G54:H54 H55:H59 G60:H90">
    <cfRule type="expression" dxfId="207" priority="215">
      <formula>#REF!&lt;&gt;""</formula>
    </cfRule>
  </conditionalFormatting>
  <conditionalFormatting sqref="B18:B90">
    <cfRule type="expression" dxfId="206" priority="213">
      <formula>G18=""</formula>
    </cfRule>
  </conditionalFormatting>
  <conditionalFormatting sqref="H18:H27 G28:H28 H29:H30 G31:H31 H32:H34 G35:H37 H38 G39:H39 H40 G41:H41 H42:H53 G54:H54 H55:H59 G60:H90">
    <cfRule type="expression" dxfId="205" priority="212">
      <formula>#REF!&lt;&gt;""</formula>
    </cfRule>
  </conditionalFormatting>
  <conditionalFormatting sqref="G18:G90">
    <cfRule type="containsBlanks" dxfId="204" priority="211">
      <formula>LEN(TRIM(G18))=0</formula>
    </cfRule>
  </conditionalFormatting>
  <conditionalFormatting sqref="B18:B90">
    <cfRule type="expression" dxfId="203" priority="210">
      <formula>G18=""</formula>
    </cfRule>
  </conditionalFormatting>
  <conditionalFormatting sqref="H18:H27 G28:H28 H29:H30 G31:H31 H32:H34 G35:H37 H38 G39:H39 H40 G41:H41 H42:H53 G54:H54 H55:H59 G60:H90">
    <cfRule type="expression" dxfId="202" priority="209">
      <formula>#REF!&lt;&gt;""</formula>
    </cfRule>
  </conditionalFormatting>
  <conditionalFormatting sqref="G18:G90">
    <cfRule type="containsBlanks" dxfId="201" priority="208">
      <formula>LEN(TRIM(G18))=0</formula>
    </cfRule>
  </conditionalFormatting>
  <conditionalFormatting sqref="B18:B90">
    <cfRule type="expression" dxfId="200" priority="207">
      <formula>G18=""</formula>
    </cfRule>
  </conditionalFormatting>
  <conditionalFormatting sqref="H18:H27 G28:H28 H29:H30 G31:H31 H32:H34 G35:H37 H38 G39:H39 H40 G41:H41 H42:H53 G54:H54 H55:H59 G60:H90">
    <cfRule type="expression" dxfId="199" priority="206">
      <formula>#REF!&lt;&gt;""</formula>
    </cfRule>
  </conditionalFormatting>
  <conditionalFormatting sqref="G18:G90">
    <cfRule type="containsBlanks" dxfId="198" priority="205">
      <formula>LEN(TRIM(G18))=0</formula>
    </cfRule>
  </conditionalFormatting>
  <conditionalFormatting sqref="B18:B92">
    <cfRule type="expression" dxfId="197" priority="204">
      <formula>G18=""</formula>
    </cfRule>
  </conditionalFormatting>
  <conditionalFormatting sqref="H18:H27 G28:H28 H29:H30 G31:H31 H32:H34 G35:H37 H38 G39:H39 H40 G41:H41 H42:H53 G54:H54 H55:H59 G60:H92">
    <cfRule type="expression" dxfId="196" priority="203">
      <formula>#REF!&lt;&gt;""</formula>
    </cfRule>
  </conditionalFormatting>
  <conditionalFormatting sqref="G18:G92">
    <cfRule type="containsBlanks" dxfId="195" priority="202">
      <formula>LEN(TRIM(G18))=0</formula>
    </cfRule>
  </conditionalFormatting>
  <conditionalFormatting sqref="B18:B90">
    <cfRule type="expression" dxfId="194" priority="201">
      <formula>G18=""</formula>
    </cfRule>
  </conditionalFormatting>
  <conditionalFormatting sqref="H18:H27 G28:H28 H29:H30 G31:H31 H32:H34 G35:H37 H38 G39:H39 H40 G41:H41 H42:H53 G54:H54 H55:H59 G60:H90">
    <cfRule type="expression" dxfId="193" priority="200">
      <formula>#REF!&lt;&gt;""</formula>
    </cfRule>
  </conditionalFormatting>
  <conditionalFormatting sqref="G18:G90">
    <cfRule type="containsBlanks" dxfId="192" priority="199">
      <formula>LEN(TRIM(G18))=0</formula>
    </cfRule>
  </conditionalFormatting>
  <conditionalFormatting sqref="B18:B90">
    <cfRule type="expression" dxfId="191" priority="198">
      <formula>G18=""</formula>
    </cfRule>
  </conditionalFormatting>
  <conditionalFormatting sqref="H18:H27 G28:H28 H29:H30 G31:H31 H32:H34 G35:H37 H38 G39:H39 H40 G41:H41 H42:H53 G54:H54 H55:H59 G60:H90">
    <cfRule type="expression" dxfId="190" priority="197">
      <formula>#REF!&lt;&gt;""</formula>
    </cfRule>
  </conditionalFormatting>
  <conditionalFormatting sqref="G18:G90">
    <cfRule type="containsBlanks" dxfId="189" priority="196">
      <formula>LEN(TRIM(G18))=0</formula>
    </cfRule>
  </conditionalFormatting>
  <conditionalFormatting sqref="B18:B90">
    <cfRule type="expression" dxfId="188" priority="195">
      <formula>G18=""</formula>
    </cfRule>
  </conditionalFormatting>
  <conditionalFormatting sqref="H18:H27 G28:H28 H29:H30 G31:H31 H32:H34 G35:H37 H38 G39:H39 H40 G41:H41 H42:H53 G54:H54 H55:H59 G60:H90">
    <cfRule type="expression" dxfId="187" priority="194">
      <formula>#REF!&lt;&gt;""</formula>
    </cfRule>
  </conditionalFormatting>
  <conditionalFormatting sqref="G18:G90">
    <cfRule type="containsBlanks" dxfId="186" priority="193">
      <formula>LEN(TRIM(G18))=0</formula>
    </cfRule>
  </conditionalFormatting>
  <conditionalFormatting sqref="B18:B90">
    <cfRule type="expression" dxfId="185" priority="192">
      <formula>G18=""</formula>
    </cfRule>
  </conditionalFormatting>
  <conditionalFormatting sqref="H18:H27 G28:H28 H29:H30 G31:H31 H32:H34 G35:H37 H38 G39:H39 H40 G41:H41 H42:H53 G54:H54 H55:H59 G60:H90">
    <cfRule type="expression" dxfId="184" priority="191">
      <formula>#REF!&lt;&gt;""</formula>
    </cfRule>
  </conditionalFormatting>
  <conditionalFormatting sqref="G18:G90">
    <cfRule type="containsBlanks" dxfId="183" priority="190">
      <formula>LEN(TRIM(G18))=0</formula>
    </cfRule>
  </conditionalFormatting>
  <conditionalFormatting sqref="B18:B90">
    <cfRule type="expression" dxfId="182" priority="189">
      <formula>G18=""</formula>
    </cfRule>
  </conditionalFormatting>
  <conditionalFormatting sqref="H18:H27 G28:H28 H29:H30 G31:H31 H32:H34 G35:H37 H38 G39:H39 H40 G41:H41 H42:H53 G54:H54 H55:H59 G60:H90">
    <cfRule type="expression" dxfId="181" priority="188">
      <formula>#REF!&lt;&gt;""</formula>
    </cfRule>
  </conditionalFormatting>
  <conditionalFormatting sqref="G18:G90">
    <cfRule type="containsBlanks" dxfId="180" priority="187">
      <formula>LEN(TRIM(G18))=0</formula>
    </cfRule>
  </conditionalFormatting>
  <conditionalFormatting sqref="B13:B17">
    <cfRule type="expression" dxfId="179" priority="3">
      <formula>G13=""</formula>
    </cfRule>
  </conditionalFormatting>
  <conditionalFormatting sqref="G13:H17">
    <cfRule type="expression" dxfId="178" priority="2">
      <formula>#REF!&lt;&gt;""</formula>
    </cfRule>
  </conditionalFormatting>
  <conditionalFormatting sqref="G13:G17">
    <cfRule type="containsBlanks" dxfId="177" priority="1">
      <formula>LEN(TRIM(G13))=0</formula>
    </cfRule>
  </conditionalFormatting>
  <dataValidations count="5">
    <dataValidation type="list" allowBlank="1" showInputMessage="1" showErrorMessage="1" promptTitle="objets " prompt="objets disponibles" sqref="B150:B499 B58:B60 B62:B82 B84:B99 B12:B33">
      <formula1>OBJET</formula1>
    </dataValidation>
    <dataValidation type="list" allowBlank="1" showInputMessage="1" showErrorMessage="1" sqref="C60:C99 C13:C57">
      <formula1>BOIS</formula1>
    </dataValidation>
    <dataValidation type="list" allowBlank="1" showInputMessage="1" showErrorMessage="1" sqref="B34:B57 B61 B83">
      <formula1>OBJET</formula1>
    </dataValidation>
    <dataValidation type="list" allowBlank="1" showInputMessage="1" showErrorMessage="1" sqref="B4:B11">
      <formula1>objets</formula1>
    </dataValidation>
    <dataValidation type="list" allowBlank="1" showInputMessage="1" showErrorMessage="1" sqref="K13:K99">
      <formula1>DEPOTS</formula1>
    </dataValidation>
  </dataValidations>
  <hyperlinks>
    <hyperlink ref="B13" r:id="rId1"/>
    <hyperlink ref="B14:B17" r:id="rId2" display="sous verre gm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O128"/>
  <sheetViews>
    <sheetView workbookViewId="0"/>
  </sheetViews>
  <sheetFormatPr baseColWidth="10" defaultRowHeight="15" x14ac:dyDescent="0.25"/>
  <sheetData>
    <row r="1" spans="1:15" ht="18.75" x14ac:dyDescent="0.3">
      <c r="A1" s="186"/>
      <c r="B1" s="170"/>
      <c r="C1" s="171"/>
      <c r="D1" s="24"/>
      <c r="E1" s="194"/>
      <c r="F1" s="173"/>
      <c r="G1" s="22"/>
      <c r="H1" s="127"/>
      <c r="I1" s="195"/>
      <c r="J1" s="195"/>
      <c r="K1" s="36"/>
      <c r="L1" s="122"/>
      <c r="M1" s="122"/>
      <c r="N1" s="24"/>
      <c r="O1" s="24"/>
    </row>
    <row r="2" spans="1:15" ht="28.5" x14ac:dyDescent="0.25">
      <c r="A2" s="196"/>
      <c r="B2" s="170"/>
      <c r="C2" s="175"/>
      <c r="D2" s="176"/>
      <c r="E2" s="197"/>
      <c r="F2" s="30"/>
      <c r="G2" s="30"/>
      <c r="H2" s="128"/>
      <c r="I2" s="195"/>
      <c r="J2" s="195"/>
      <c r="K2" s="36"/>
      <c r="L2" s="122"/>
      <c r="M2" s="122"/>
      <c r="N2" s="24"/>
      <c r="O2" s="234" t="s">
        <v>337</v>
      </c>
    </row>
    <row r="3" spans="1:15" ht="28.5" x14ac:dyDescent="0.25">
      <c r="A3" s="196"/>
      <c r="B3" s="170"/>
      <c r="C3" s="171"/>
      <c r="D3" s="30"/>
      <c r="E3" s="197"/>
      <c r="F3" s="30"/>
      <c r="G3" s="30"/>
      <c r="H3" s="128"/>
      <c r="I3" s="195"/>
      <c r="J3" s="195"/>
      <c r="K3" s="32"/>
      <c r="L3" s="122"/>
      <c r="M3" s="122"/>
      <c r="N3" s="24"/>
      <c r="O3" s="24"/>
    </row>
    <row r="4" spans="1:15" x14ac:dyDescent="0.25">
      <c r="A4" s="196"/>
      <c r="B4" s="170"/>
      <c r="C4" s="171"/>
      <c r="D4" s="24"/>
      <c r="E4" s="198"/>
      <c r="F4" s="173"/>
      <c r="G4" s="22"/>
      <c r="H4" s="127"/>
      <c r="I4" s="195"/>
      <c r="J4" s="195"/>
      <c r="K4" s="36"/>
      <c r="L4" s="122"/>
      <c r="M4" s="122"/>
      <c r="N4" s="24"/>
      <c r="O4" s="24"/>
    </row>
    <row r="5" spans="1:15" x14ac:dyDescent="0.25">
      <c r="A5" s="196"/>
      <c r="B5" s="170"/>
      <c r="C5" s="171"/>
      <c r="D5" s="24"/>
      <c r="E5" s="198"/>
      <c r="F5" s="173"/>
      <c r="G5" s="22"/>
      <c r="H5" s="127"/>
      <c r="I5" s="195"/>
      <c r="J5" s="195"/>
      <c r="K5" s="36"/>
      <c r="L5" s="122"/>
      <c r="M5" s="122"/>
      <c r="N5" s="24"/>
      <c r="O5" s="24"/>
    </row>
    <row r="6" spans="1:15" ht="21" x14ac:dyDescent="0.35">
      <c r="A6" s="196"/>
      <c r="B6" s="178"/>
      <c r="C6" s="171"/>
      <c r="D6" s="24"/>
      <c r="E6" s="198"/>
      <c r="F6" s="173"/>
      <c r="G6" s="37" t="s">
        <v>305</v>
      </c>
      <c r="H6" s="127">
        <f>SUM(H13:H500)</f>
        <v>1153</v>
      </c>
      <c r="I6" s="195"/>
      <c r="J6" s="195"/>
      <c r="K6" s="32"/>
      <c r="L6" s="122"/>
      <c r="M6" s="122"/>
      <c r="N6" s="36"/>
      <c r="O6" s="24"/>
    </row>
    <row r="7" spans="1:15" ht="15.75" x14ac:dyDescent="0.25">
      <c r="A7" s="196"/>
      <c r="B7" s="170"/>
      <c r="C7" s="171"/>
      <c r="D7" s="24"/>
      <c r="E7" s="198"/>
      <c r="F7" s="20"/>
      <c r="G7" s="236" t="s">
        <v>308</v>
      </c>
      <c r="H7" s="224" t="s">
        <v>307</v>
      </c>
      <c r="I7" s="195"/>
      <c r="J7" s="195"/>
      <c r="K7" s="173"/>
      <c r="L7" s="164" t="s">
        <v>301</v>
      </c>
      <c r="M7" s="164" t="s">
        <v>301</v>
      </c>
      <c r="N7" s="38"/>
      <c r="O7" s="24"/>
    </row>
    <row r="8" spans="1:15" ht="15.75" x14ac:dyDescent="0.25">
      <c r="A8" s="196"/>
      <c r="B8" s="170"/>
      <c r="C8" s="171"/>
      <c r="D8" s="24"/>
      <c r="E8" s="199"/>
      <c r="F8" s="173"/>
      <c r="G8" s="200">
        <f>COUNTIF(G13:G500,1)</f>
        <v>15</v>
      </c>
      <c r="H8" s="237">
        <f>COUNTIF($N$13:$N$250,"à renouveler")</f>
        <v>20</v>
      </c>
      <c r="I8" s="195"/>
      <c r="J8" s="195"/>
      <c r="K8" s="43"/>
      <c r="L8" s="201">
        <f>SUM(L13:L500)</f>
        <v>0</v>
      </c>
      <c r="M8" s="201">
        <f>SUM(M13:M500)</f>
        <v>613</v>
      </c>
      <c r="N8" s="41"/>
      <c r="O8" s="24"/>
    </row>
    <row r="9" spans="1:15" ht="15.75" x14ac:dyDescent="0.25">
      <c r="A9" s="196"/>
      <c r="B9" s="170"/>
      <c r="C9" s="171"/>
      <c r="D9" s="24"/>
      <c r="E9" s="199"/>
      <c r="F9" s="173"/>
      <c r="G9" s="264"/>
      <c r="H9" s="129"/>
      <c r="I9" s="195"/>
      <c r="J9" s="195"/>
      <c r="K9" s="180"/>
      <c r="L9" s="123"/>
      <c r="M9" s="123"/>
      <c r="N9" s="41"/>
      <c r="O9" s="24"/>
    </row>
    <row r="10" spans="1:15" ht="15.75" x14ac:dyDescent="0.25">
      <c r="A10" s="196"/>
      <c r="B10" s="170"/>
      <c r="C10" s="171"/>
      <c r="D10" s="24"/>
      <c r="E10" s="202"/>
      <c r="F10" s="182"/>
      <c r="G10" s="46"/>
      <c r="H10" s="188"/>
      <c r="I10" s="195"/>
      <c r="J10" s="195"/>
      <c r="K10" s="32"/>
      <c r="L10" s="49"/>
      <c r="M10" s="49"/>
      <c r="N10" s="24"/>
      <c r="O10" s="24"/>
    </row>
    <row r="11" spans="1:15" ht="15.75" x14ac:dyDescent="0.25">
      <c r="A11" s="196"/>
      <c r="B11" s="170"/>
      <c r="C11" s="171"/>
      <c r="D11" s="24"/>
      <c r="E11" s="202"/>
      <c r="F11" s="182"/>
      <c r="G11" s="46"/>
      <c r="H11" s="188"/>
      <c r="I11" s="195"/>
      <c r="J11" s="195"/>
      <c r="K11" s="32"/>
      <c r="L11" s="122"/>
      <c r="M11" s="122"/>
      <c r="N11" s="24"/>
      <c r="O11" s="24"/>
    </row>
    <row r="12" spans="1:15" ht="15.75" x14ac:dyDescent="0.25">
      <c r="A12" s="265" t="s">
        <v>231</v>
      </c>
      <c r="B12" s="266" t="s">
        <v>0</v>
      </c>
      <c r="C12" s="266" t="s">
        <v>232</v>
      </c>
      <c r="D12" s="266" t="s">
        <v>233</v>
      </c>
      <c r="E12" s="267" t="s">
        <v>234</v>
      </c>
      <c r="F12" s="268" t="s">
        <v>235</v>
      </c>
      <c r="G12" s="268" t="s">
        <v>236</v>
      </c>
      <c r="H12" s="269" t="s">
        <v>237</v>
      </c>
      <c r="I12" s="265" t="s">
        <v>238</v>
      </c>
      <c r="J12" s="265" t="s">
        <v>239</v>
      </c>
      <c r="K12" s="270" t="s">
        <v>240</v>
      </c>
      <c r="L12" s="271" t="s">
        <v>241</v>
      </c>
      <c r="M12" s="271" t="s">
        <v>242</v>
      </c>
      <c r="N12" s="272" t="s">
        <v>243</v>
      </c>
      <c r="O12" s="36"/>
    </row>
    <row r="13" spans="1:15" ht="15.75" x14ac:dyDescent="0.25">
      <c r="A13" s="146"/>
      <c r="B13" s="363" t="s">
        <v>387</v>
      </c>
      <c r="C13" s="87" t="s">
        <v>23</v>
      </c>
      <c r="D13" s="82" t="s">
        <v>24</v>
      </c>
      <c r="E13" s="93"/>
      <c r="F13" s="66">
        <v>11</v>
      </c>
      <c r="G13" s="215"/>
      <c r="H13" s="67">
        <v>10</v>
      </c>
      <c r="I13" s="68">
        <v>42552</v>
      </c>
      <c r="J13" s="74" t="s">
        <v>314</v>
      </c>
      <c r="K13" s="75" t="s">
        <v>338</v>
      </c>
      <c r="L13" s="76" t="s">
        <v>314</v>
      </c>
      <c r="M13" s="160" t="s">
        <v>361</v>
      </c>
      <c r="N13" s="77" t="s">
        <v>315</v>
      </c>
    </row>
    <row r="14" spans="1:15" ht="15.75" x14ac:dyDescent="0.25">
      <c r="A14" s="146">
        <v>43707</v>
      </c>
      <c r="B14" s="363" t="s">
        <v>43</v>
      </c>
      <c r="C14" s="64" t="s">
        <v>32</v>
      </c>
      <c r="D14" s="82" t="s">
        <v>33</v>
      </c>
      <c r="E14" s="99"/>
      <c r="F14" s="66">
        <v>40</v>
      </c>
      <c r="G14" s="89">
        <v>1</v>
      </c>
      <c r="H14" s="67">
        <v>40</v>
      </c>
      <c r="I14" s="68"/>
      <c r="J14" s="74" t="s">
        <v>314</v>
      </c>
      <c r="K14" s="75" t="s">
        <v>338</v>
      </c>
      <c r="L14" s="76" t="s">
        <v>314</v>
      </c>
      <c r="M14" s="104" t="s">
        <v>314</v>
      </c>
      <c r="N14" s="77" t="s">
        <v>314</v>
      </c>
    </row>
    <row r="15" spans="1:15" ht="15.75" x14ac:dyDescent="0.25">
      <c r="A15" s="146"/>
      <c r="B15" s="362" t="s">
        <v>406</v>
      </c>
      <c r="C15" s="64" t="s">
        <v>165</v>
      </c>
      <c r="D15" s="82" t="s">
        <v>166</v>
      </c>
      <c r="E15" s="99" t="s">
        <v>275</v>
      </c>
      <c r="F15" s="66">
        <v>14003</v>
      </c>
      <c r="G15" s="89"/>
      <c r="H15" s="67">
        <v>90</v>
      </c>
      <c r="I15" s="258"/>
      <c r="J15" s="74" t="s">
        <v>314</v>
      </c>
      <c r="K15" s="75" t="s">
        <v>338</v>
      </c>
      <c r="L15" s="76" t="s">
        <v>314</v>
      </c>
      <c r="M15" s="104">
        <v>90</v>
      </c>
      <c r="N15" s="77" t="s">
        <v>315</v>
      </c>
    </row>
    <row r="16" spans="1:15" ht="15.75" x14ac:dyDescent="0.25">
      <c r="A16" s="146">
        <v>42552</v>
      </c>
      <c r="B16" s="363" t="s">
        <v>188</v>
      </c>
      <c r="C16" s="64" t="s">
        <v>47</v>
      </c>
      <c r="D16" s="82" t="s">
        <v>48</v>
      </c>
      <c r="E16" s="99" t="s">
        <v>344</v>
      </c>
      <c r="F16" s="66">
        <v>14011</v>
      </c>
      <c r="G16" s="89"/>
      <c r="H16" s="67">
        <v>20</v>
      </c>
      <c r="I16" s="258"/>
      <c r="J16" s="74" t="s">
        <v>314</v>
      </c>
      <c r="K16" s="69" t="s">
        <v>338</v>
      </c>
      <c r="L16" s="76" t="s">
        <v>314</v>
      </c>
      <c r="M16" s="104">
        <v>20</v>
      </c>
      <c r="N16" s="77" t="s">
        <v>315</v>
      </c>
    </row>
    <row r="17" spans="1:14" ht="15.75" x14ac:dyDescent="0.25">
      <c r="A17" s="146"/>
      <c r="B17" s="363" t="s">
        <v>148</v>
      </c>
      <c r="C17" s="87" t="s">
        <v>56</v>
      </c>
      <c r="D17" s="82" t="s">
        <v>57</v>
      </c>
      <c r="E17" s="111"/>
      <c r="F17" s="88">
        <v>14083</v>
      </c>
      <c r="G17" s="89"/>
      <c r="H17" s="67">
        <v>8</v>
      </c>
      <c r="I17" s="259"/>
      <c r="J17" s="74" t="s">
        <v>314</v>
      </c>
      <c r="K17" s="75" t="s">
        <v>338</v>
      </c>
      <c r="L17" s="76" t="s">
        <v>314</v>
      </c>
      <c r="M17" s="104">
        <v>8</v>
      </c>
      <c r="N17" s="77" t="s">
        <v>315</v>
      </c>
    </row>
    <row r="18" spans="1:14" ht="15.75" x14ac:dyDescent="0.25">
      <c r="A18" s="146"/>
      <c r="B18" s="363" t="s">
        <v>148</v>
      </c>
      <c r="C18" s="87" t="s">
        <v>56</v>
      </c>
      <c r="D18" s="82" t="s">
        <v>57</v>
      </c>
      <c r="E18" s="111"/>
      <c r="F18" s="88">
        <v>14083</v>
      </c>
      <c r="G18" s="89"/>
      <c r="H18" s="67">
        <v>8</v>
      </c>
      <c r="I18" s="259"/>
      <c r="J18" s="74" t="s">
        <v>314</v>
      </c>
      <c r="K18" s="75" t="s">
        <v>338</v>
      </c>
      <c r="L18" s="76" t="s">
        <v>314</v>
      </c>
      <c r="M18" s="104">
        <v>8</v>
      </c>
      <c r="N18" s="77" t="s">
        <v>315</v>
      </c>
    </row>
    <row r="19" spans="1:14" ht="15.75" x14ac:dyDescent="0.25">
      <c r="A19" s="146"/>
      <c r="B19" s="365" t="s">
        <v>407</v>
      </c>
      <c r="C19" s="87" t="s">
        <v>89</v>
      </c>
      <c r="D19" s="82" t="s">
        <v>89</v>
      </c>
      <c r="E19" s="111" t="s">
        <v>248</v>
      </c>
      <c r="F19" s="88">
        <v>15012</v>
      </c>
      <c r="G19" s="89"/>
      <c r="H19" s="67">
        <v>100</v>
      </c>
      <c r="I19" s="259"/>
      <c r="J19" s="74" t="s">
        <v>314</v>
      </c>
      <c r="K19" s="75" t="s">
        <v>338</v>
      </c>
      <c r="L19" s="76" t="s">
        <v>314</v>
      </c>
      <c r="M19" s="104">
        <v>100</v>
      </c>
      <c r="N19" s="77" t="s">
        <v>315</v>
      </c>
    </row>
    <row r="20" spans="1:14" ht="15.75" x14ac:dyDescent="0.25">
      <c r="A20" s="146">
        <v>43707</v>
      </c>
      <c r="B20" s="363" t="s">
        <v>131</v>
      </c>
      <c r="C20" s="87" t="s">
        <v>29</v>
      </c>
      <c r="D20" s="82" t="s">
        <v>30</v>
      </c>
      <c r="E20" s="111" t="s">
        <v>355</v>
      </c>
      <c r="F20" s="88">
        <v>15015</v>
      </c>
      <c r="G20" s="89">
        <v>1</v>
      </c>
      <c r="H20" s="67">
        <v>30</v>
      </c>
      <c r="I20" s="259"/>
      <c r="J20" s="74" t="s">
        <v>314</v>
      </c>
      <c r="K20" s="75" t="s">
        <v>338</v>
      </c>
      <c r="L20" s="76" t="s">
        <v>314</v>
      </c>
      <c r="M20" s="104" t="s">
        <v>314</v>
      </c>
      <c r="N20" s="77" t="s">
        <v>314</v>
      </c>
    </row>
    <row r="21" spans="1:14" ht="15.75" x14ac:dyDescent="0.25">
      <c r="A21" s="146"/>
      <c r="B21" s="363" t="s">
        <v>184</v>
      </c>
      <c r="C21" s="87" t="s">
        <v>32</v>
      </c>
      <c r="D21" s="82" t="s">
        <v>33</v>
      </c>
      <c r="E21" s="111" t="s">
        <v>280</v>
      </c>
      <c r="F21" s="88">
        <v>15042</v>
      </c>
      <c r="G21" s="89"/>
      <c r="H21" s="67">
        <v>10</v>
      </c>
      <c r="I21" s="259"/>
      <c r="J21" s="74" t="s">
        <v>314</v>
      </c>
      <c r="K21" s="75" t="s">
        <v>338</v>
      </c>
      <c r="L21" s="76" t="s">
        <v>314</v>
      </c>
      <c r="M21" s="104">
        <v>10</v>
      </c>
      <c r="N21" s="77" t="s">
        <v>315</v>
      </c>
    </row>
    <row r="22" spans="1:14" ht="15.75" x14ac:dyDescent="0.25">
      <c r="A22" s="146"/>
      <c r="B22" s="363" t="s">
        <v>134</v>
      </c>
      <c r="C22" s="87" t="s">
        <v>5</v>
      </c>
      <c r="D22" s="82" t="s">
        <v>6</v>
      </c>
      <c r="E22" s="111" t="s">
        <v>372</v>
      </c>
      <c r="F22" s="88">
        <v>15044</v>
      </c>
      <c r="G22" s="89"/>
      <c r="H22" s="67">
        <v>15</v>
      </c>
      <c r="I22" s="259">
        <v>42887</v>
      </c>
      <c r="J22" s="74" t="s">
        <v>314</v>
      </c>
      <c r="K22" s="75" t="s">
        <v>338</v>
      </c>
      <c r="L22" s="76" t="s">
        <v>314</v>
      </c>
      <c r="M22" s="104">
        <v>15</v>
      </c>
      <c r="N22" s="77" t="s">
        <v>315</v>
      </c>
    </row>
    <row r="23" spans="1:14" ht="15.75" x14ac:dyDescent="0.25">
      <c r="A23" s="146"/>
      <c r="B23" s="367" t="s">
        <v>46</v>
      </c>
      <c r="C23" s="87" t="s">
        <v>32</v>
      </c>
      <c r="D23" s="82" t="s">
        <v>33</v>
      </c>
      <c r="E23" s="111"/>
      <c r="F23" s="88">
        <v>15059</v>
      </c>
      <c r="G23" s="89"/>
      <c r="H23" s="67">
        <v>30</v>
      </c>
      <c r="I23" s="259"/>
      <c r="J23" s="74" t="s">
        <v>314</v>
      </c>
      <c r="K23" s="75" t="s">
        <v>338</v>
      </c>
      <c r="L23" s="76" t="s">
        <v>314</v>
      </c>
      <c r="M23" s="104">
        <v>30</v>
      </c>
      <c r="N23" s="77" t="s">
        <v>315</v>
      </c>
    </row>
    <row r="24" spans="1:14" ht="15.75" x14ac:dyDescent="0.25">
      <c r="A24" s="146"/>
      <c r="B24" s="363" t="s">
        <v>131</v>
      </c>
      <c r="C24" s="87" t="s">
        <v>117</v>
      </c>
      <c r="D24" s="82" t="s">
        <v>118</v>
      </c>
      <c r="E24" s="111"/>
      <c r="F24" s="88">
        <v>15061</v>
      </c>
      <c r="G24" s="89"/>
      <c r="H24" s="67">
        <v>30</v>
      </c>
      <c r="I24" s="259"/>
      <c r="J24" s="74" t="s">
        <v>314</v>
      </c>
      <c r="K24" s="75" t="s">
        <v>338</v>
      </c>
      <c r="L24" s="76" t="s">
        <v>314</v>
      </c>
      <c r="M24" s="104">
        <v>30</v>
      </c>
      <c r="N24" s="77" t="s">
        <v>315</v>
      </c>
    </row>
    <row r="25" spans="1:14" ht="15.75" x14ac:dyDescent="0.25">
      <c r="A25" s="146"/>
      <c r="B25" s="363" t="s">
        <v>93</v>
      </c>
      <c r="C25" s="87" t="s">
        <v>89</v>
      </c>
      <c r="D25" s="82" t="s">
        <v>89</v>
      </c>
      <c r="E25" s="111"/>
      <c r="F25" s="88">
        <v>15063</v>
      </c>
      <c r="G25" s="89"/>
      <c r="H25" s="67">
        <v>6</v>
      </c>
      <c r="I25" s="259"/>
      <c r="J25" s="74" t="s">
        <v>314</v>
      </c>
      <c r="K25" s="75" t="s">
        <v>338</v>
      </c>
      <c r="L25" s="76" t="s">
        <v>314</v>
      </c>
      <c r="M25" s="104">
        <v>6</v>
      </c>
      <c r="N25" s="77" t="s">
        <v>315</v>
      </c>
    </row>
    <row r="26" spans="1:14" ht="15.75" x14ac:dyDescent="0.25">
      <c r="A26" s="146"/>
      <c r="B26" s="363" t="s">
        <v>93</v>
      </c>
      <c r="C26" s="87" t="s">
        <v>89</v>
      </c>
      <c r="D26" s="82" t="s">
        <v>89</v>
      </c>
      <c r="E26" s="111"/>
      <c r="F26" s="88">
        <v>15064</v>
      </c>
      <c r="G26" s="89"/>
      <c r="H26" s="67">
        <v>6</v>
      </c>
      <c r="I26" s="259"/>
      <c r="J26" s="74" t="s">
        <v>314</v>
      </c>
      <c r="K26" s="75" t="s">
        <v>338</v>
      </c>
      <c r="L26" s="76" t="s">
        <v>314</v>
      </c>
      <c r="M26" s="104">
        <v>6</v>
      </c>
      <c r="N26" s="77" t="s">
        <v>315</v>
      </c>
    </row>
    <row r="27" spans="1:14" ht="15.75" x14ac:dyDescent="0.25">
      <c r="A27" s="146"/>
      <c r="B27" s="363" t="s">
        <v>221</v>
      </c>
      <c r="C27" s="87" t="s">
        <v>138</v>
      </c>
      <c r="D27" s="82" t="s">
        <v>1</v>
      </c>
      <c r="E27" s="93"/>
      <c r="F27" s="66">
        <v>15099</v>
      </c>
      <c r="G27" s="215"/>
      <c r="H27" s="67">
        <v>50</v>
      </c>
      <c r="I27" s="68"/>
      <c r="J27" s="74" t="s">
        <v>314</v>
      </c>
      <c r="K27" s="75" t="s">
        <v>338</v>
      </c>
      <c r="L27" s="76" t="s">
        <v>314</v>
      </c>
      <c r="M27" s="160">
        <v>50</v>
      </c>
      <c r="N27" s="77" t="s">
        <v>315</v>
      </c>
    </row>
    <row r="28" spans="1:14" ht="15.75" x14ac:dyDescent="0.25">
      <c r="A28" s="146"/>
      <c r="B28" s="363" t="s">
        <v>173</v>
      </c>
      <c r="C28" s="87" t="s">
        <v>140</v>
      </c>
      <c r="D28" s="82" t="s">
        <v>141</v>
      </c>
      <c r="E28" s="93"/>
      <c r="F28" s="66">
        <v>16028</v>
      </c>
      <c r="G28" s="215"/>
      <c r="H28" s="67">
        <v>100</v>
      </c>
      <c r="I28" s="68"/>
      <c r="J28" s="74" t="s">
        <v>314</v>
      </c>
      <c r="K28" s="75" t="s">
        <v>338</v>
      </c>
      <c r="L28" s="76" t="s">
        <v>314</v>
      </c>
      <c r="M28" s="160">
        <v>100</v>
      </c>
      <c r="N28" s="77" t="s">
        <v>315</v>
      </c>
    </row>
    <row r="29" spans="1:14" ht="15.75" x14ac:dyDescent="0.25">
      <c r="A29" s="146"/>
      <c r="B29" s="363" t="s">
        <v>387</v>
      </c>
      <c r="C29" s="87" t="s">
        <v>89</v>
      </c>
      <c r="D29" s="82" t="s">
        <v>89</v>
      </c>
      <c r="E29" s="93" t="s">
        <v>356</v>
      </c>
      <c r="F29" s="66">
        <v>16034</v>
      </c>
      <c r="G29" s="215"/>
      <c r="H29" s="67">
        <v>10</v>
      </c>
      <c r="I29" s="68">
        <v>42887</v>
      </c>
      <c r="J29" s="74" t="s">
        <v>314</v>
      </c>
      <c r="K29" s="75" t="s">
        <v>338</v>
      </c>
      <c r="L29" s="76" t="s">
        <v>314</v>
      </c>
      <c r="M29" s="160">
        <v>10</v>
      </c>
      <c r="N29" s="77" t="s">
        <v>315</v>
      </c>
    </row>
    <row r="30" spans="1:14" ht="15.75" x14ac:dyDescent="0.25">
      <c r="A30" s="146"/>
      <c r="B30" s="363" t="s">
        <v>58</v>
      </c>
      <c r="C30" s="87" t="s">
        <v>89</v>
      </c>
      <c r="D30" s="82" t="s">
        <v>89</v>
      </c>
      <c r="E30" s="93" t="s">
        <v>347</v>
      </c>
      <c r="F30" s="66">
        <v>16035</v>
      </c>
      <c r="G30" s="215"/>
      <c r="H30" s="67">
        <v>60</v>
      </c>
      <c r="I30" s="68"/>
      <c r="J30" s="74" t="s">
        <v>314</v>
      </c>
      <c r="K30" s="75" t="s">
        <v>338</v>
      </c>
      <c r="L30" s="76" t="s">
        <v>314</v>
      </c>
      <c r="M30" s="160">
        <v>50</v>
      </c>
      <c r="N30" s="77" t="s">
        <v>315</v>
      </c>
    </row>
    <row r="31" spans="1:14" ht="15.75" x14ac:dyDescent="0.25">
      <c r="A31" s="146"/>
      <c r="B31" s="363" t="s">
        <v>348</v>
      </c>
      <c r="C31" s="87" t="s">
        <v>349</v>
      </c>
      <c r="D31" s="82" t="s">
        <v>350</v>
      </c>
      <c r="E31" s="93" t="s">
        <v>352</v>
      </c>
      <c r="F31" s="66">
        <v>16038</v>
      </c>
      <c r="G31" s="215"/>
      <c r="H31" s="67">
        <v>20</v>
      </c>
      <c r="I31" s="68"/>
      <c r="J31" s="74" t="s">
        <v>314</v>
      </c>
      <c r="K31" s="75" t="s">
        <v>338</v>
      </c>
      <c r="L31" s="76" t="s">
        <v>314</v>
      </c>
      <c r="M31" s="160">
        <v>20</v>
      </c>
      <c r="N31" s="77" t="s">
        <v>315</v>
      </c>
    </row>
    <row r="32" spans="1:14" ht="15.75" x14ac:dyDescent="0.25">
      <c r="A32" s="146"/>
      <c r="B32" s="363" t="s">
        <v>348</v>
      </c>
      <c r="C32" s="87" t="s">
        <v>349</v>
      </c>
      <c r="D32" s="82" t="s">
        <v>350</v>
      </c>
      <c r="E32" s="93" t="s">
        <v>352</v>
      </c>
      <c r="F32" s="66">
        <v>16038</v>
      </c>
      <c r="G32" s="215"/>
      <c r="H32" s="67">
        <v>20</v>
      </c>
      <c r="I32" s="68"/>
      <c r="J32" s="74" t="s">
        <v>314</v>
      </c>
      <c r="K32" s="75" t="s">
        <v>338</v>
      </c>
      <c r="L32" s="76" t="s">
        <v>314</v>
      </c>
      <c r="M32" s="160">
        <v>20</v>
      </c>
      <c r="N32" s="77" t="s">
        <v>315</v>
      </c>
    </row>
    <row r="33" spans="1:14" ht="15.75" x14ac:dyDescent="0.25">
      <c r="A33" s="146"/>
      <c r="B33" s="363" t="s">
        <v>388</v>
      </c>
      <c r="C33" s="87" t="s">
        <v>165</v>
      </c>
      <c r="D33" s="82" t="s">
        <v>166</v>
      </c>
      <c r="E33" s="93" t="s">
        <v>357</v>
      </c>
      <c r="F33" s="20">
        <v>16041</v>
      </c>
      <c r="G33" s="215"/>
      <c r="H33" s="67">
        <v>15</v>
      </c>
      <c r="I33" s="68"/>
      <c r="J33" s="74" t="s">
        <v>314</v>
      </c>
      <c r="K33" s="75" t="s">
        <v>338</v>
      </c>
      <c r="L33" s="76" t="s">
        <v>314</v>
      </c>
      <c r="M33" s="160">
        <v>15</v>
      </c>
      <c r="N33" s="77" t="s">
        <v>315</v>
      </c>
    </row>
    <row r="34" spans="1:14" ht="15.75" x14ac:dyDescent="0.25">
      <c r="A34" s="146"/>
      <c r="B34" s="363" t="s">
        <v>214</v>
      </c>
      <c r="C34" s="87" t="s">
        <v>111</v>
      </c>
      <c r="D34" s="82" t="s">
        <v>112</v>
      </c>
      <c r="E34" s="93" t="s">
        <v>443</v>
      </c>
      <c r="F34" s="66">
        <v>16096</v>
      </c>
      <c r="G34" s="215"/>
      <c r="H34" s="67">
        <v>25</v>
      </c>
      <c r="I34" s="68">
        <v>42887</v>
      </c>
      <c r="J34" s="74" t="s">
        <v>314</v>
      </c>
      <c r="K34" s="75" t="s">
        <v>338</v>
      </c>
      <c r="L34" s="76" t="s">
        <v>314</v>
      </c>
      <c r="M34" s="160">
        <v>25</v>
      </c>
      <c r="N34" s="77" t="s">
        <v>315</v>
      </c>
    </row>
    <row r="35" spans="1:14" ht="15.75" x14ac:dyDescent="0.25">
      <c r="A35" s="146">
        <v>43707</v>
      </c>
      <c r="B35" s="369" t="s">
        <v>459</v>
      </c>
      <c r="C35" s="87" t="s">
        <v>5</v>
      </c>
      <c r="D35" s="82" t="s">
        <v>6</v>
      </c>
      <c r="E35" s="93" t="s">
        <v>484</v>
      </c>
      <c r="F35" s="66">
        <v>16139</v>
      </c>
      <c r="G35" s="215">
        <v>1</v>
      </c>
      <c r="H35" s="67">
        <v>60</v>
      </c>
      <c r="I35" s="68"/>
      <c r="J35" s="74" t="s">
        <v>314</v>
      </c>
      <c r="K35" s="75" t="s">
        <v>338</v>
      </c>
      <c r="L35" s="76" t="s">
        <v>314</v>
      </c>
      <c r="M35" s="160" t="s">
        <v>314</v>
      </c>
      <c r="N35" s="77" t="s">
        <v>314</v>
      </c>
    </row>
    <row r="36" spans="1:14" x14ac:dyDescent="0.25">
      <c r="A36" s="146">
        <v>43707</v>
      </c>
      <c r="B36" s="363" t="s">
        <v>525</v>
      </c>
      <c r="C36" s="100" t="s">
        <v>23</v>
      </c>
      <c r="D36" s="343" t="s">
        <v>24</v>
      </c>
      <c r="E36" s="93" t="s">
        <v>526</v>
      </c>
      <c r="F36" s="66">
        <v>16141</v>
      </c>
      <c r="G36" s="215">
        <v>1</v>
      </c>
      <c r="H36" s="67">
        <v>20</v>
      </c>
      <c r="I36" s="68"/>
      <c r="J36" s="74" t="s">
        <v>314</v>
      </c>
      <c r="K36" s="75" t="s">
        <v>338</v>
      </c>
      <c r="L36" s="76" t="s">
        <v>314</v>
      </c>
      <c r="M36" s="160" t="s">
        <v>314</v>
      </c>
      <c r="N36" s="77" t="s">
        <v>314</v>
      </c>
    </row>
    <row r="37" spans="1:14" x14ac:dyDescent="0.25">
      <c r="A37" s="146">
        <v>43707</v>
      </c>
      <c r="B37" s="363" t="s">
        <v>525</v>
      </c>
      <c r="C37" s="100" t="s">
        <v>23</v>
      </c>
      <c r="D37" s="343" t="s">
        <v>24</v>
      </c>
      <c r="E37" s="93" t="s">
        <v>526</v>
      </c>
      <c r="F37" s="66">
        <v>16141</v>
      </c>
      <c r="G37" s="215">
        <v>1</v>
      </c>
      <c r="H37" s="67">
        <v>20</v>
      </c>
      <c r="I37" s="68"/>
      <c r="J37" s="74" t="s">
        <v>314</v>
      </c>
      <c r="K37" s="75" t="s">
        <v>338</v>
      </c>
      <c r="L37" s="76" t="s">
        <v>314</v>
      </c>
      <c r="M37" s="160" t="s">
        <v>314</v>
      </c>
      <c r="N37" s="77" t="s">
        <v>314</v>
      </c>
    </row>
    <row r="38" spans="1:14" ht="15.75" x14ac:dyDescent="0.25">
      <c r="A38" s="146">
        <v>43707</v>
      </c>
      <c r="B38" s="363" t="s">
        <v>459</v>
      </c>
      <c r="C38" s="87" t="s">
        <v>108</v>
      </c>
      <c r="D38" s="82" t="s">
        <v>109</v>
      </c>
      <c r="E38" s="93" t="s">
        <v>524</v>
      </c>
      <c r="F38" s="66">
        <v>16162</v>
      </c>
      <c r="G38" s="215">
        <v>1</v>
      </c>
      <c r="H38" s="67">
        <v>60</v>
      </c>
      <c r="I38" s="68"/>
      <c r="J38" s="74" t="s">
        <v>314</v>
      </c>
      <c r="K38" s="75" t="s">
        <v>338</v>
      </c>
      <c r="L38" s="76" t="s">
        <v>314</v>
      </c>
      <c r="M38" s="160" t="s">
        <v>314</v>
      </c>
      <c r="N38" s="77" t="s">
        <v>314</v>
      </c>
    </row>
    <row r="39" spans="1:14" ht="15.75" x14ac:dyDescent="0.25">
      <c r="A39" s="146">
        <v>43707</v>
      </c>
      <c r="B39" s="369" t="s">
        <v>46</v>
      </c>
      <c r="C39" s="87" t="s">
        <v>89</v>
      </c>
      <c r="D39" s="82" t="s">
        <v>89</v>
      </c>
      <c r="E39" s="93"/>
      <c r="F39" s="66">
        <v>16176</v>
      </c>
      <c r="G39" s="215">
        <v>1</v>
      </c>
      <c r="H39" s="67">
        <v>30</v>
      </c>
      <c r="I39" s="68"/>
      <c r="J39" s="74" t="s">
        <v>314</v>
      </c>
      <c r="K39" s="75" t="s">
        <v>338</v>
      </c>
      <c r="L39" s="76" t="s">
        <v>314</v>
      </c>
      <c r="M39" s="160" t="s">
        <v>314</v>
      </c>
      <c r="N39" s="77" t="s">
        <v>314</v>
      </c>
    </row>
    <row r="40" spans="1:14" ht="15.75" x14ac:dyDescent="0.25">
      <c r="A40" s="146">
        <v>43707</v>
      </c>
      <c r="B40" s="363" t="s">
        <v>226</v>
      </c>
      <c r="C40" s="87" t="s">
        <v>32</v>
      </c>
      <c r="D40" s="82" t="s">
        <v>33</v>
      </c>
      <c r="E40" s="93"/>
      <c r="F40" s="66">
        <v>16178</v>
      </c>
      <c r="G40" s="215">
        <v>1</v>
      </c>
      <c r="H40" s="67">
        <v>30</v>
      </c>
      <c r="I40" s="68"/>
      <c r="J40" s="74" t="s">
        <v>314</v>
      </c>
      <c r="K40" s="75" t="s">
        <v>338</v>
      </c>
      <c r="L40" s="76" t="s">
        <v>314</v>
      </c>
      <c r="M40" s="160" t="s">
        <v>314</v>
      </c>
      <c r="N40" s="77" t="s">
        <v>314</v>
      </c>
    </row>
    <row r="41" spans="1:14" ht="15.75" x14ac:dyDescent="0.25">
      <c r="A41" s="146">
        <v>43707</v>
      </c>
      <c r="B41" s="363" t="s">
        <v>46</v>
      </c>
      <c r="C41" s="87" t="s">
        <v>5</v>
      </c>
      <c r="D41" s="82" t="s">
        <v>6</v>
      </c>
      <c r="E41" s="93" t="s">
        <v>513</v>
      </c>
      <c r="F41" s="66">
        <v>16179</v>
      </c>
      <c r="G41" s="215">
        <v>1</v>
      </c>
      <c r="H41" s="67">
        <v>30</v>
      </c>
      <c r="I41" s="68"/>
      <c r="J41" s="74" t="s">
        <v>314</v>
      </c>
      <c r="K41" s="75" t="s">
        <v>338</v>
      </c>
      <c r="L41" s="76" t="s">
        <v>314</v>
      </c>
      <c r="M41" s="160" t="s">
        <v>314</v>
      </c>
      <c r="N41" s="77" t="s">
        <v>314</v>
      </c>
    </row>
    <row r="42" spans="1:14" ht="15.75" x14ac:dyDescent="0.25">
      <c r="A42" s="146">
        <v>43707</v>
      </c>
      <c r="B42" s="363" t="s">
        <v>46</v>
      </c>
      <c r="C42" s="87" t="s">
        <v>5</v>
      </c>
      <c r="D42" s="82" t="s">
        <v>6</v>
      </c>
      <c r="E42" s="93" t="s">
        <v>512</v>
      </c>
      <c r="F42" s="66">
        <v>16180</v>
      </c>
      <c r="G42" s="215">
        <v>1</v>
      </c>
      <c r="H42" s="67">
        <v>30</v>
      </c>
      <c r="I42" s="68"/>
      <c r="J42" s="74" t="s">
        <v>314</v>
      </c>
      <c r="K42" s="75" t="s">
        <v>338</v>
      </c>
      <c r="L42" s="76" t="s">
        <v>314</v>
      </c>
      <c r="M42" s="160" t="s">
        <v>314</v>
      </c>
      <c r="N42" s="77" t="s">
        <v>314</v>
      </c>
    </row>
    <row r="43" spans="1:14" ht="15.75" x14ac:dyDescent="0.25">
      <c r="A43" s="146">
        <v>43707</v>
      </c>
      <c r="B43" s="363" t="s">
        <v>459</v>
      </c>
      <c r="C43" s="87" t="s">
        <v>5</v>
      </c>
      <c r="D43" s="82" t="s">
        <v>6</v>
      </c>
      <c r="E43" s="93" t="s">
        <v>491</v>
      </c>
      <c r="F43" s="66">
        <v>16185</v>
      </c>
      <c r="G43" s="215">
        <v>1</v>
      </c>
      <c r="H43" s="67">
        <v>60</v>
      </c>
      <c r="I43" s="68"/>
      <c r="J43" s="74" t="s">
        <v>314</v>
      </c>
      <c r="K43" s="75" t="s">
        <v>338</v>
      </c>
      <c r="L43" s="76" t="s">
        <v>314</v>
      </c>
      <c r="M43" s="160" t="s">
        <v>314</v>
      </c>
      <c r="N43" s="77" t="s">
        <v>314</v>
      </c>
    </row>
    <row r="44" spans="1:14" ht="15.75" x14ac:dyDescent="0.25">
      <c r="A44" s="146">
        <v>43707</v>
      </c>
      <c r="B44" s="363" t="s">
        <v>52</v>
      </c>
      <c r="C44" s="87" t="s">
        <v>517</v>
      </c>
      <c r="D44" s="82" t="s">
        <v>518</v>
      </c>
      <c r="E44" s="93" t="s">
        <v>511</v>
      </c>
      <c r="F44" s="66">
        <v>16191</v>
      </c>
      <c r="G44" s="215">
        <v>1</v>
      </c>
      <c r="H44" s="67">
        <v>20</v>
      </c>
      <c r="I44" s="68"/>
      <c r="J44" s="74" t="s">
        <v>314</v>
      </c>
      <c r="K44" s="75" t="s">
        <v>338</v>
      </c>
      <c r="L44" s="76" t="s">
        <v>314</v>
      </c>
      <c r="M44" s="160" t="s">
        <v>314</v>
      </c>
      <c r="N44" s="77" t="s">
        <v>314</v>
      </c>
    </row>
    <row r="45" spans="1:14" ht="15.75" x14ac:dyDescent="0.25">
      <c r="A45" s="290">
        <v>43707</v>
      </c>
      <c r="B45" s="363" t="s">
        <v>52</v>
      </c>
      <c r="C45" s="87" t="s">
        <v>395</v>
      </c>
      <c r="D45" s="82" t="s">
        <v>396</v>
      </c>
      <c r="E45" s="93" t="s">
        <v>519</v>
      </c>
      <c r="F45" s="66">
        <v>16193</v>
      </c>
      <c r="G45" s="215">
        <v>1</v>
      </c>
      <c r="H45" s="67">
        <v>20</v>
      </c>
      <c r="I45" s="68"/>
      <c r="J45" s="74" t="s">
        <v>314</v>
      </c>
      <c r="K45" s="75" t="s">
        <v>338</v>
      </c>
      <c r="L45" s="76" t="s">
        <v>314</v>
      </c>
      <c r="M45" s="160" t="s">
        <v>314</v>
      </c>
      <c r="N45" s="77" t="s">
        <v>314</v>
      </c>
    </row>
    <row r="46" spans="1:14" ht="15.75" x14ac:dyDescent="0.25">
      <c r="A46" s="290">
        <v>43707</v>
      </c>
      <c r="B46" s="363" t="s">
        <v>459</v>
      </c>
      <c r="C46" s="87" t="s">
        <v>8</v>
      </c>
      <c r="D46" s="82" t="s">
        <v>9</v>
      </c>
      <c r="E46" s="93" t="s">
        <v>522</v>
      </c>
      <c r="F46" s="66">
        <v>16197</v>
      </c>
      <c r="G46" s="215">
        <v>1</v>
      </c>
      <c r="H46" s="67">
        <v>50</v>
      </c>
      <c r="I46" s="68"/>
      <c r="J46" s="74" t="s">
        <v>314</v>
      </c>
      <c r="K46" s="75" t="s">
        <v>338</v>
      </c>
      <c r="L46" s="76" t="s">
        <v>314</v>
      </c>
      <c r="M46" s="160" t="s">
        <v>314</v>
      </c>
      <c r="N46" s="77" t="s">
        <v>314</v>
      </c>
    </row>
    <row r="47" spans="1:14" ht="15.75" x14ac:dyDescent="0.25">
      <c r="A47" s="146">
        <v>43707</v>
      </c>
      <c r="B47" s="85" t="s">
        <v>52</v>
      </c>
      <c r="C47" s="87" t="s">
        <v>395</v>
      </c>
      <c r="D47" s="82" t="s">
        <v>396</v>
      </c>
      <c r="E47" s="93"/>
      <c r="F47" s="66">
        <v>16199</v>
      </c>
      <c r="G47" s="215">
        <v>1</v>
      </c>
      <c r="H47" s="67">
        <v>20</v>
      </c>
      <c r="I47" s="68"/>
      <c r="J47" s="74" t="s">
        <v>314</v>
      </c>
      <c r="K47" s="75" t="s">
        <v>338</v>
      </c>
      <c r="L47" s="76" t="s">
        <v>314</v>
      </c>
      <c r="M47" s="160" t="s">
        <v>314</v>
      </c>
      <c r="N47" s="77" t="s">
        <v>314</v>
      </c>
    </row>
    <row r="48" spans="1:14" ht="15.75" x14ac:dyDescent="0.25">
      <c r="A48" s="146"/>
      <c r="B48" s="363"/>
      <c r="C48" s="87"/>
      <c r="D48" s="82"/>
      <c r="E48" s="93"/>
      <c r="F48" s="66"/>
      <c r="G48" s="215"/>
      <c r="H48" s="67"/>
      <c r="I48" s="68"/>
      <c r="J48" s="74"/>
      <c r="K48" s="75"/>
      <c r="L48" s="76"/>
      <c r="M48" s="160"/>
      <c r="N48" s="77"/>
    </row>
    <row r="49" spans="1:14" ht="15.75" x14ac:dyDescent="0.25">
      <c r="A49" s="146"/>
      <c r="B49" s="85"/>
      <c r="C49" s="87"/>
      <c r="D49" s="82"/>
      <c r="E49" s="111"/>
      <c r="F49" s="88"/>
      <c r="G49" s="89"/>
      <c r="H49" s="67"/>
      <c r="I49" s="259"/>
      <c r="J49" s="74"/>
      <c r="K49" s="75"/>
      <c r="L49" s="76"/>
      <c r="M49" s="104"/>
      <c r="N49" s="77"/>
    </row>
    <row r="50" spans="1:14" ht="15.75" x14ac:dyDescent="0.25">
      <c r="A50" s="146"/>
      <c r="B50" s="86"/>
      <c r="C50" s="87"/>
      <c r="D50" s="82"/>
      <c r="E50" s="111"/>
      <c r="F50" s="88"/>
      <c r="G50" s="89"/>
      <c r="H50" s="67"/>
      <c r="I50" s="259"/>
      <c r="J50" s="74"/>
      <c r="K50" s="75"/>
      <c r="L50" s="76"/>
      <c r="M50" s="104"/>
      <c r="N50" s="77"/>
    </row>
    <row r="51" spans="1:14" ht="15.75" x14ac:dyDescent="0.25">
      <c r="A51" s="146"/>
      <c r="B51" s="86"/>
      <c r="C51" s="87"/>
      <c r="D51" s="82"/>
      <c r="E51" s="111"/>
      <c r="F51" s="88"/>
      <c r="G51" s="89"/>
      <c r="H51" s="67"/>
      <c r="I51" s="259"/>
      <c r="J51" s="74"/>
      <c r="K51" s="75"/>
      <c r="L51" s="76"/>
      <c r="M51" s="104"/>
      <c r="N51" s="77"/>
    </row>
    <row r="52" spans="1:14" ht="15.75" x14ac:dyDescent="0.25">
      <c r="A52" s="146"/>
      <c r="B52" s="85"/>
      <c r="C52" s="87"/>
      <c r="D52" s="82"/>
      <c r="E52" s="111"/>
      <c r="F52" s="88"/>
      <c r="G52" s="89"/>
      <c r="H52" s="67"/>
      <c r="I52" s="259"/>
      <c r="J52" s="74"/>
      <c r="K52" s="75"/>
      <c r="L52" s="76"/>
      <c r="M52" s="104"/>
      <c r="N52" s="77"/>
    </row>
    <row r="53" spans="1:14" ht="15.75" x14ac:dyDescent="0.25">
      <c r="A53" s="146"/>
      <c r="B53" s="85"/>
      <c r="C53" s="87"/>
      <c r="D53" s="82"/>
      <c r="E53" s="111"/>
      <c r="F53" s="88"/>
      <c r="G53" s="89"/>
      <c r="H53" s="67"/>
      <c r="I53" s="259"/>
      <c r="J53" s="74"/>
      <c r="K53" s="75"/>
      <c r="L53" s="76"/>
      <c r="M53" s="104"/>
      <c r="N53" s="77"/>
    </row>
    <row r="54" spans="1:14" ht="15.75" x14ac:dyDescent="0.25">
      <c r="A54" s="146"/>
      <c r="B54" s="85"/>
      <c r="C54" s="87"/>
      <c r="D54" s="82"/>
      <c r="E54" s="111"/>
      <c r="F54" s="88"/>
      <c r="G54" s="89"/>
      <c r="H54" s="67"/>
      <c r="I54" s="259"/>
      <c r="J54" s="74"/>
      <c r="K54" s="75"/>
      <c r="L54" s="76"/>
      <c r="M54" s="104"/>
      <c r="N54" s="77"/>
    </row>
    <row r="55" spans="1:14" ht="15.75" x14ac:dyDescent="0.25">
      <c r="A55" s="146"/>
      <c r="B55" s="85"/>
      <c r="C55" s="87"/>
      <c r="D55" s="82"/>
      <c r="E55" s="111"/>
      <c r="F55" s="88"/>
      <c r="G55" s="89"/>
      <c r="H55" s="67"/>
      <c r="I55" s="259"/>
      <c r="J55" s="74"/>
      <c r="K55" s="75"/>
      <c r="L55" s="76"/>
      <c r="M55" s="104"/>
      <c r="N55" s="77"/>
    </row>
    <row r="56" spans="1:14" ht="15.75" x14ac:dyDescent="0.25">
      <c r="A56" s="146"/>
      <c r="B56" s="86"/>
      <c r="C56" s="87"/>
      <c r="D56" s="82"/>
      <c r="E56" s="111"/>
      <c r="F56" s="88"/>
      <c r="G56" s="89"/>
      <c r="H56" s="67"/>
      <c r="I56" s="259"/>
      <c r="J56" s="74"/>
      <c r="K56" s="75"/>
      <c r="L56" s="76"/>
      <c r="M56" s="104"/>
      <c r="N56" s="77"/>
    </row>
    <row r="57" spans="1:14" ht="15.75" x14ac:dyDescent="0.25">
      <c r="A57" s="146"/>
      <c r="B57" s="86"/>
      <c r="C57" s="87"/>
      <c r="D57" s="82"/>
      <c r="E57" s="111"/>
      <c r="F57" s="88"/>
      <c r="G57" s="89"/>
      <c r="H57" s="67"/>
      <c r="I57" s="259"/>
      <c r="J57" s="74"/>
      <c r="K57" s="75"/>
      <c r="L57" s="76"/>
      <c r="M57" s="104"/>
      <c r="N57" s="77"/>
    </row>
    <row r="58" spans="1:14" ht="15.75" x14ac:dyDescent="0.25">
      <c r="A58" s="146"/>
      <c r="B58" s="85"/>
      <c r="C58" s="87"/>
      <c r="D58" s="82"/>
      <c r="E58" s="111"/>
      <c r="F58" s="88"/>
      <c r="G58" s="89"/>
      <c r="H58" s="67"/>
      <c r="I58" s="259"/>
      <c r="J58" s="74"/>
      <c r="K58" s="75"/>
      <c r="L58" s="76"/>
      <c r="M58" s="104"/>
      <c r="N58" s="77"/>
    </row>
    <row r="59" spans="1:14" ht="15.75" x14ac:dyDescent="0.25">
      <c r="A59" s="146"/>
      <c r="B59" s="85"/>
      <c r="C59" s="87"/>
      <c r="D59" s="82"/>
      <c r="E59" s="111"/>
      <c r="F59" s="88"/>
      <c r="G59" s="89"/>
      <c r="H59" s="67"/>
      <c r="I59" s="259"/>
      <c r="J59" s="74"/>
      <c r="K59" s="75"/>
      <c r="L59" s="76"/>
      <c r="M59" s="104"/>
      <c r="N59" s="77"/>
    </row>
    <row r="60" spans="1:14" ht="15.75" x14ac:dyDescent="0.25">
      <c r="A60" s="146"/>
      <c r="B60" s="276"/>
      <c r="C60" s="87"/>
      <c r="D60" s="82"/>
      <c r="E60" s="111"/>
      <c r="F60" s="88"/>
      <c r="G60" s="89"/>
      <c r="H60" s="67"/>
      <c r="I60" s="259"/>
      <c r="J60" s="74"/>
      <c r="K60" s="75"/>
      <c r="L60" s="76"/>
      <c r="M60" s="104"/>
      <c r="N60" s="77"/>
    </row>
    <row r="61" spans="1:14" ht="15.75" x14ac:dyDescent="0.25">
      <c r="A61" s="146"/>
      <c r="B61" s="276"/>
      <c r="C61" s="87"/>
      <c r="D61" s="82"/>
      <c r="E61" s="111"/>
      <c r="F61" s="88"/>
      <c r="G61" s="89"/>
      <c r="H61" s="67"/>
      <c r="I61" s="259"/>
      <c r="J61" s="74"/>
      <c r="K61" s="75"/>
      <c r="L61" s="76"/>
      <c r="M61" s="104"/>
      <c r="N61" s="77"/>
    </row>
    <row r="62" spans="1:14" ht="15.75" x14ac:dyDescent="0.25">
      <c r="A62" s="146"/>
      <c r="B62" s="276"/>
      <c r="C62" s="87"/>
      <c r="D62" s="82"/>
      <c r="E62" s="111"/>
      <c r="F62" s="88"/>
      <c r="G62" s="89"/>
      <c r="H62" s="67"/>
      <c r="I62" s="259"/>
      <c r="J62" s="74"/>
      <c r="K62" s="75"/>
      <c r="L62" s="76"/>
      <c r="M62" s="104"/>
      <c r="N62" s="77"/>
    </row>
    <row r="63" spans="1:14" ht="15.75" x14ac:dyDescent="0.25">
      <c r="A63" s="146"/>
      <c r="B63" s="86"/>
      <c r="C63" s="87"/>
      <c r="D63" s="82"/>
      <c r="E63" s="111"/>
      <c r="F63" s="88"/>
      <c r="G63" s="89"/>
      <c r="H63" s="67"/>
      <c r="I63" s="259"/>
      <c r="J63" s="74"/>
      <c r="K63" s="75"/>
      <c r="L63" s="76"/>
      <c r="M63" s="104"/>
      <c r="N63" s="77"/>
    </row>
    <row r="64" spans="1:14" ht="15.75" x14ac:dyDescent="0.25">
      <c r="A64" s="146"/>
      <c r="B64" s="85"/>
      <c r="C64" s="87"/>
      <c r="D64" s="82"/>
      <c r="E64" s="111"/>
      <c r="F64" s="88"/>
      <c r="G64" s="89"/>
      <c r="H64" s="67"/>
      <c r="I64" s="259"/>
      <c r="J64" s="74"/>
      <c r="K64" s="75"/>
      <c r="L64" s="76"/>
      <c r="M64" s="104"/>
      <c r="N64" s="77"/>
    </row>
    <row r="65" spans="1:14" ht="15.75" x14ac:dyDescent="0.25">
      <c r="A65" s="146"/>
      <c r="B65" s="85"/>
      <c r="C65" s="87"/>
      <c r="D65" s="82"/>
      <c r="E65" s="111"/>
      <c r="F65" s="88"/>
      <c r="G65" s="89"/>
      <c r="H65" s="67"/>
      <c r="I65" s="259"/>
      <c r="J65" s="74"/>
      <c r="K65" s="75"/>
      <c r="L65" s="76"/>
      <c r="M65" s="104"/>
      <c r="N65" s="77"/>
    </row>
    <row r="66" spans="1:14" ht="15.75" x14ac:dyDescent="0.25">
      <c r="A66" s="146"/>
      <c r="B66" s="86"/>
      <c r="C66" s="87"/>
      <c r="D66" s="82"/>
      <c r="E66" s="111"/>
      <c r="F66" s="88"/>
      <c r="G66" s="89"/>
      <c r="H66" s="67"/>
      <c r="I66" s="259"/>
      <c r="J66" s="74"/>
      <c r="K66" s="75"/>
      <c r="L66" s="76"/>
      <c r="M66" s="104"/>
      <c r="N66" s="77"/>
    </row>
    <row r="67" spans="1:14" ht="15.75" x14ac:dyDescent="0.25">
      <c r="A67" s="146"/>
      <c r="B67" s="85"/>
      <c r="C67" s="87"/>
      <c r="D67" s="82"/>
      <c r="E67" s="111"/>
      <c r="F67" s="88"/>
      <c r="G67" s="89"/>
      <c r="H67" s="67"/>
      <c r="I67" s="259"/>
      <c r="J67" s="74"/>
      <c r="K67" s="75"/>
      <c r="L67" s="76"/>
      <c r="M67" s="104"/>
      <c r="N67" s="77"/>
    </row>
    <row r="68" spans="1:14" ht="15.75" x14ac:dyDescent="0.25">
      <c r="A68" s="146"/>
      <c r="B68" s="85"/>
      <c r="C68" s="87"/>
      <c r="D68" s="82"/>
      <c r="E68" s="111"/>
      <c r="F68" s="88"/>
      <c r="G68" s="89"/>
      <c r="H68" s="67"/>
      <c r="I68" s="259"/>
      <c r="J68" s="74"/>
      <c r="K68" s="75"/>
      <c r="L68" s="76"/>
      <c r="M68" s="104"/>
      <c r="N68" s="77"/>
    </row>
    <row r="69" spans="1:14" ht="15.75" x14ac:dyDescent="0.25">
      <c r="A69" s="146"/>
      <c r="B69" s="85"/>
      <c r="C69" s="87"/>
      <c r="D69" s="82"/>
      <c r="E69" s="111"/>
      <c r="F69" s="119"/>
      <c r="G69" s="89"/>
      <c r="H69" s="67"/>
      <c r="I69" s="259"/>
      <c r="J69" s="74"/>
      <c r="K69" s="75"/>
      <c r="L69" s="76"/>
      <c r="M69" s="104"/>
      <c r="N69" s="77"/>
    </row>
    <row r="70" spans="1:14" ht="15.75" x14ac:dyDescent="0.25">
      <c r="A70" s="146"/>
      <c r="B70" s="116"/>
      <c r="C70" s="117"/>
      <c r="D70" s="82"/>
      <c r="E70" s="118"/>
      <c r="F70" s="88"/>
      <c r="G70" s="89"/>
      <c r="H70" s="67"/>
      <c r="I70" s="259"/>
      <c r="J70" s="74"/>
      <c r="K70" s="75"/>
      <c r="L70" s="76"/>
      <c r="M70" s="104"/>
      <c r="N70" s="77"/>
    </row>
    <row r="71" spans="1:14" ht="15.75" x14ac:dyDescent="0.25">
      <c r="A71" s="146"/>
      <c r="B71" s="85"/>
      <c r="C71" s="87"/>
      <c r="D71" s="82"/>
      <c r="E71" s="111"/>
      <c r="F71" s="88"/>
      <c r="G71" s="89"/>
      <c r="H71" s="67"/>
      <c r="I71" s="259"/>
      <c r="J71" s="74"/>
      <c r="K71" s="75"/>
      <c r="L71" s="76"/>
      <c r="M71" s="104"/>
      <c r="N71" s="77"/>
    </row>
    <row r="72" spans="1:14" ht="15.75" x14ac:dyDescent="0.25">
      <c r="A72" s="146"/>
      <c r="B72" s="85"/>
      <c r="C72" s="87"/>
      <c r="D72" s="82"/>
      <c r="E72" s="93"/>
      <c r="F72" s="66"/>
      <c r="G72" s="215"/>
      <c r="H72" s="67"/>
      <c r="I72" s="68"/>
      <c r="J72" s="74"/>
      <c r="K72" s="75"/>
      <c r="L72" s="76"/>
      <c r="M72" s="160"/>
      <c r="N72" s="77"/>
    </row>
    <row r="73" spans="1:14" ht="15.75" x14ac:dyDescent="0.25">
      <c r="A73" s="146"/>
      <c r="B73" s="85"/>
      <c r="C73" s="87"/>
      <c r="D73" s="82"/>
      <c r="E73" s="111"/>
      <c r="F73" s="88"/>
      <c r="G73" s="215"/>
      <c r="H73" s="67"/>
      <c r="I73" s="259"/>
      <c r="J73" s="74"/>
      <c r="K73" s="75"/>
      <c r="L73" s="76"/>
      <c r="M73" s="104"/>
      <c r="N73" s="77"/>
    </row>
    <row r="74" spans="1:14" ht="15.75" x14ac:dyDescent="0.25">
      <c r="A74" s="146"/>
      <c r="B74" s="85"/>
      <c r="C74" s="87"/>
      <c r="D74" s="82"/>
      <c r="E74" s="93"/>
      <c r="F74" s="66"/>
      <c r="G74" s="215"/>
      <c r="H74" s="67"/>
      <c r="I74" s="68"/>
      <c r="J74" s="74"/>
      <c r="K74" s="75"/>
      <c r="L74" s="76"/>
      <c r="M74" s="160"/>
      <c r="N74" s="77"/>
    </row>
    <row r="75" spans="1:14" ht="15.75" x14ac:dyDescent="0.25">
      <c r="A75" s="146"/>
      <c r="B75" s="85"/>
      <c r="C75" s="87"/>
      <c r="D75" s="82"/>
      <c r="E75" s="93"/>
      <c r="F75" s="66"/>
      <c r="G75" s="215"/>
      <c r="H75" s="67"/>
      <c r="I75" s="68"/>
      <c r="J75" s="74"/>
      <c r="K75" s="75"/>
      <c r="L75" s="76"/>
      <c r="M75" s="273"/>
      <c r="N75" s="77"/>
    </row>
    <row r="76" spans="1:14" ht="15.75" x14ac:dyDescent="0.25">
      <c r="A76" s="146"/>
      <c r="B76" s="85"/>
      <c r="C76" s="87"/>
      <c r="D76" s="82"/>
      <c r="E76" s="111"/>
      <c r="F76" s="88"/>
      <c r="G76" s="89"/>
      <c r="H76" s="67"/>
      <c r="I76" s="259"/>
      <c r="J76" s="74"/>
      <c r="K76" s="75"/>
      <c r="L76" s="76"/>
      <c r="M76" s="104"/>
      <c r="N76" s="77"/>
    </row>
    <row r="77" spans="1:14" ht="15.75" x14ac:dyDescent="0.25">
      <c r="A77" s="146"/>
      <c r="B77" s="85"/>
      <c r="C77" s="87"/>
      <c r="D77" s="82"/>
      <c r="E77" s="93"/>
      <c r="F77" s="66"/>
      <c r="G77" s="215"/>
      <c r="H77" s="67"/>
      <c r="I77" s="68"/>
      <c r="J77" s="74"/>
      <c r="K77" s="75"/>
      <c r="L77" s="76"/>
      <c r="M77" s="160"/>
      <c r="N77" s="77"/>
    </row>
    <row r="78" spans="1:14" ht="15.75" x14ac:dyDescent="0.25">
      <c r="A78" s="146"/>
      <c r="B78" s="85"/>
      <c r="C78" s="87"/>
      <c r="D78" s="82"/>
      <c r="E78" s="93"/>
      <c r="F78" s="66"/>
      <c r="G78" s="215"/>
      <c r="H78" s="67"/>
      <c r="I78" s="68"/>
      <c r="J78" s="74"/>
      <c r="K78" s="75"/>
      <c r="L78" s="76"/>
      <c r="M78" s="160"/>
      <c r="N78" s="77"/>
    </row>
    <row r="79" spans="1:14" ht="15.75" x14ac:dyDescent="0.25">
      <c r="A79" s="146"/>
      <c r="B79" s="85"/>
      <c r="C79" s="87"/>
      <c r="D79" s="82"/>
      <c r="E79" s="93"/>
      <c r="F79" s="66"/>
      <c r="G79" s="215"/>
      <c r="H79" s="67"/>
      <c r="I79" s="68"/>
      <c r="J79" s="74"/>
      <c r="K79" s="75"/>
      <c r="L79" s="76"/>
      <c r="M79" s="160"/>
      <c r="N79" s="77"/>
    </row>
    <row r="80" spans="1:14" ht="15.75" x14ac:dyDescent="0.25">
      <c r="A80" s="146"/>
      <c r="B80" s="85"/>
      <c r="C80" s="87"/>
      <c r="D80" s="82"/>
      <c r="E80" s="93"/>
      <c r="F80" s="66"/>
      <c r="G80" s="215"/>
      <c r="H80" s="67"/>
      <c r="I80" s="68"/>
      <c r="J80" s="74"/>
      <c r="K80" s="75"/>
      <c r="L80" s="76"/>
      <c r="M80" s="160"/>
      <c r="N80" s="77"/>
    </row>
    <row r="81" spans="1:14" ht="15.75" x14ac:dyDescent="0.25">
      <c r="A81" s="146"/>
      <c r="B81" s="85"/>
      <c r="C81" s="87"/>
      <c r="D81" s="82"/>
      <c r="E81" s="93"/>
      <c r="F81" s="66"/>
      <c r="G81" s="215"/>
      <c r="H81" s="67"/>
      <c r="I81" s="68"/>
      <c r="J81" s="74"/>
      <c r="K81" s="75"/>
      <c r="L81" s="76"/>
      <c r="M81" s="160"/>
      <c r="N81" s="77"/>
    </row>
    <row r="82" spans="1:14" ht="15.75" x14ac:dyDescent="0.25">
      <c r="A82" s="146"/>
      <c r="B82" s="85"/>
      <c r="C82" s="87"/>
      <c r="D82" s="82"/>
      <c r="E82" s="93"/>
      <c r="F82" s="66"/>
      <c r="G82" s="215"/>
      <c r="H82" s="67"/>
      <c r="I82" s="68"/>
      <c r="J82" s="74"/>
      <c r="K82" s="75"/>
      <c r="L82" s="76"/>
      <c r="M82" s="160"/>
      <c r="N82" s="77"/>
    </row>
    <row r="83" spans="1:14" ht="15.75" x14ac:dyDescent="0.25">
      <c r="A83" s="146"/>
      <c r="B83" s="85"/>
      <c r="C83" s="87"/>
      <c r="D83" s="82"/>
      <c r="E83" s="93"/>
      <c r="F83" s="66"/>
      <c r="G83" s="215"/>
      <c r="H83" s="67"/>
      <c r="I83" s="68"/>
      <c r="J83" s="74"/>
      <c r="K83" s="75"/>
      <c r="L83" s="76"/>
      <c r="M83" s="160"/>
      <c r="N83" s="77"/>
    </row>
    <row r="84" spans="1:14" ht="15.75" x14ac:dyDescent="0.25">
      <c r="A84" s="146"/>
      <c r="B84" s="85"/>
      <c r="C84" s="87"/>
      <c r="D84" s="82"/>
      <c r="E84" s="93"/>
      <c r="F84" s="66"/>
      <c r="G84" s="215"/>
      <c r="H84" s="67"/>
      <c r="I84" s="68"/>
      <c r="J84" s="74"/>
      <c r="K84" s="75"/>
      <c r="L84" s="76"/>
      <c r="M84" s="160"/>
      <c r="N84" s="77"/>
    </row>
    <row r="85" spans="1:14" ht="15.75" x14ac:dyDescent="0.25">
      <c r="A85" s="146"/>
      <c r="B85" s="85"/>
      <c r="C85" s="87"/>
      <c r="D85" s="82"/>
      <c r="E85" s="93"/>
      <c r="F85" s="66"/>
      <c r="G85" s="215"/>
      <c r="H85" s="67"/>
      <c r="I85" s="68"/>
      <c r="J85" s="74"/>
      <c r="K85" s="75"/>
      <c r="L85" s="76"/>
      <c r="M85" s="160"/>
      <c r="N85" s="77"/>
    </row>
    <row r="86" spans="1:14" ht="15.75" x14ac:dyDescent="0.25">
      <c r="A86" s="146"/>
      <c r="B86" s="85"/>
      <c r="C86" s="87"/>
      <c r="D86" s="82"/>
      <c r="E86" s="93"/>
      <c r="F86" s="66"/>
      <c r="G86" s="215"/>
      <c r="H86" s="67"/>
      <c r="I86" s="68"/>
      <c r="J86" s="74"/>
      <c r="K86" s="75"/>
      <c r="L86" s="76"/>
      <c r="M86" s="160"/>
      <c r="N86" s="77"/>
    </row>
    <row r="87" spans="1:14" ht="15.75" x14ac:dyDescent="0.25">
      <c r="A87" s="146"/>
      <c r="B87" s="85"/>
      <c r="C87" s="87"/>
      <c r="D87" s="82"/>
      <c r="E87" s="93"/>
      <c r="F87" s="66"/>
      <c r="G87" s="215"/>
      <c r="H87" s="67"/>
      <c r="I87" s="68"/>
      <c r="J87" s="74"/>
      <c r="K87" s="75"/>
      <c r="L87" s="76"/>
      <c r="M87" s="160"/>
      <c r="N87" s="77"/>
    </row>
    <row r="88" spans="1:14" ht="15.75" x14ac:dyDescent="0.25">
      <c r="A88" s="146"/>
      <c r="B88" s="85"/>
      <c r="C88" s="87"/>
      <c r="D88" s="82"/>
      <c r="E88" s="93"/>
      <c r="F88" s="66"/>
      <c r="G88" s="215"/>
      <c r="H88" s="67"/>
      <c r="I88" s="68"/>
      <c r="J88" s="74"/>
      <c r="K88" s="75"/>
      <c r="L88" s="76"/>
      <c r="M88" s="160"/>
      <c r="N88" s="77"/>
    </row>
    <row r="89" spans="1:14" ht="15.75" x14ac:dyDescent="0.25">
      <c r="A89" s="146"/>
      <c r="B89" s="85"/>
      <c r="C89" s="87"/>
      <c r="D89" s="82"/>
      <c r="E89" s="93"/>
      <c r="F89" s="66"/>
      <c r="G89" s="215"/>
      <c r="H89" s="67"/>
      <c r="I89" s="68"/>
      <c r="J89" s="74"/>
      <c r="K89" s="75"/>
      <c r="L89" s="76"/>
      <c r="M89" s="160"/>
      <c r="N89" s="77"/>
    </row>
    <row r="90" spans="1:14" ht="15.75" x14ac:dyDescent="0.25">
      <c r="A90" s="146"/>
      <c r="B90" s="85"/>
      <c r="C90" s="87"/>
      <c r="D90" s="82"/>
      <c r="E90" s="93"/>
      <c r="F90" s="66"/>
      <c r="G90" s="215"/>
      <c r="H90" s="67"/>
      <c r="I90" s="68"/>
      <c r="J90" s="74"/>
      <c r="K90" s="75"/>
      <c r="L90" s="76"/>
      <c r="M90" s="160"/>
      <c r="N90" s="77"/>
    </row>
    <row r="91" spans="1:14" ht="15.75" x14ac:dyDescent="0.25">
      <c r="A91" s="146"/>
      <c r="B91" s="85"/>
      <c r="C91" s="87"/>
      <c r="D91" s="82"/>
      <c r="E91" s="93"/>
      <c r="F91" s="20"/>
      <c r="G91" s="215"/>
      <c r="H91" s="67"/>
      <c r="I91" s="68"/>
      <c r="J91" s="74"/>
      <c r="K91" s="75"/>
      <c r="L91" s="76"/>
      <c r="M91" s="160"/>
      <c r="N91" s="77"/>
    </row>
    <row r="92" spans="1:14" ht="15.75" x14ac:dyDescent="0.25">
      <c r="A92" s="146"/>
      <c r="B92" s="85"/>
      <c r="C92" s="87"/>
      <c r="D92" s="82"/>
      <c r="E92" s="93"/>
      <c r="F92" s="66"/>
      <c r="G92" s="215"/>
      <c r="H92" s="67"/>
      <c r="I92" s="68"/>
      <c r="J92" s="74"/>
      <c r="K92" s="75"/>
      <c r="L92" s="76"/>
      <c r="M92" s="160"/>
      <c r="N92" s="77"/>
    </row>
    <row r="93" spans="1:14" ht="15.75" x14ac:dyDescent="0.25">
      <c r="A93" s="146"/>
      <c r="B93" s="287"/>
      <c r="C93" s="87"/>
      <c r="D93" s="82"/>
      <c r="E93" s="93"/>
      <c r="F93" s="66"/>
      <c r="G93" s="215"/>
      <c r="H93" s="67"/>
      <c r="I93" s="68"/>
      <c r="J93" s="74"/>
      <c r="K93" s="75"/>
      <c r="L93" s="76"/>
      <c r="M93" s="160"/>
      <c r="N93" s="77"/>
    </row>
    <row r="94" spans="1:14" ht="15.75" x14ac:dyDescent="0.25">
      <c r="A94" s="146"/>
      <c r="B94" s="85"/>
      <c r="C94" s="87"/>
      <c r="D94" s="82"/>
      <c r="E94" s="93"/>
      <c r="F94" s="66"/>
      <c r="G94" s="215"/>
      <c r="H94" s="67"/>
      <c r="I94" s="68"/>
      <c r="J94" s="74"/>
      <c r="K94" s="75"/>
      <c r="L94" s="76"/>
      <c r="M94" s="160"/>
      <c r="N94" s="77"/>
    </row>
    <row r="95" spans="1:14" ht="15.75" x14ac:dyDescent="0.25">
      <c r="A95" s="146"/>
      <c r="B95" s="85"/>
      <c r="C95" s="87"/>
      <c r="D95" s="82"/>
      <c r="E95" s="93"/>
      <c r="F95" s="66"/>
      <c r="G95" s="215"/>
      <c r="H95" s="67"/>
      <c r="I95" s="68"/>
      <c r="J95" s="74"/>
      <c r="K95" s="75"/>
      <c r="L95" s="76"/>
      <c r="M95" s="160"/>
      <c r="N95" s="77"/>
    </row>
    <row r="96" spans="1:14" ht="15.75" x14ac:dyDescent="0.25">
      <c r="A96" s="144"/>
      <c r="B96" s="85"/>
      <c r="C96" s="87"/>
      <c r="D96" s="82"/>
      <c r="E96" s="93"/>
      <c r="F96" s="66"/>
      <c r="G96" s="215"/>
      <c r="H96" s="67"/>
      <c r="I96" s="259"/>
      <c r="J96" s="74"/>
      <c r="K96" s="75"/>
      <c r="L96" s="76"/>
      <c r="M96" s="160"/>
      <c r="N96" s="77"/>
    </row>
    <row r="97" spans="1:14" ht="15.75" x14ac:dyDescent="0.25">
      <c r="A97" s="146"/>
      <c r="B97" s="85"/>
      <c r="C97" s="87"/>
      <c r="D97" s="82"/>
      <c r="E97" s="93"/>
      <c r="F97" s="66"/>
      <c r="G97" s="215"/>
      <c r="H97" s="67"/>
      <c r="I97" s="259"/>
      <c r="J97" s="74"/>
      <c r="K97" s="75"/>
      <c r="L97" s="76"/>
      <c r="M97" s="160"/>
      <c r="N97" s="77"/>
    </row>
    <row r="98" spans="1:14" ht="15.75" x14ac:dyDescent="0.25">
      <c r="A98" s="146"/>
      <c r="B98" s="85"/>
      <c r="C98" s="87"/>
      <c r="D98" s="82"/>
      <c r="E98" s="93"/>
      <c r="F98" s="66"/>
      <c r="G98" s="215"/>
      <c r="H98" s="67"/>
      <c r="I98" s="300"/>
      <c r="J98" s="74"/>
      <c r="K98" s="75"/>
      <c r="L98" s="76"/>
      <c r="M98" s="160"/>
      <c r="N98" s="77"/>
    </row>
    <row r="99" spans="1:14" ht="15.75" x14ac:dyDescent="0.25">
      <c r="A99" s="146"/>
      <c r="B99" s="85"/>
      <c r="C99" s="87"/>
      <c r="D99" s="82"/>
      <c r="E99" s="93"/>
      <c r="F99" s="66"/>
      <c r="G99" s="215"/>
      <c r="H99" s="67"/>
      <c r="I99" s="300"/>
      <c r="J99" s="74"/>
      <c r="K99" s="75"/>
      <c r="L99" s="76"/>
      <c r="M99" s="160"/>
      <c r="N99" s="77"/>
    </row>
    <row r="100" spans="1:14" ht="15.75" x14ac:dyDescent="0.25">
      <c r="A100" s="146"/>
      <c r="B100" s="85"/>
      <c r="C100" s="87"/>
      <c r="D100" s="82"/>
      <c r="E100" s="93"/>
      <c r="F100" s="66"/>
      <c r="G100" s="215"/>
      <c r="H100" s="67"/>
      <c r="I100" s="300"/>
      <c r="J100" s="74"/>
      <c r="K100" s="75"/>
      <c r="L100" s="76"/>
      <c r="M100" s="160"/>
      <c r="N100" s="77"/>
    </row>
    <row r="101" spans="1:14" ht="15.75" x14ac:dyDescent="0.25">
      <c r="A101" s="146"/>
      <c r="B101" s="85"/>
      <c r="C101" s="87"/>
      <c r="D101" s="82"/>
      <c r="E101" s="93"/>
      <c r="F101" s="66"/>
      <c r="G101" s="215"/>
      <c r="H101" s="67"/>
      <c r="I101" s="300"/>
      <c r="J101" s="74"/>
      <c r="K101" s="75"/>
      <c r="L101" s="76"/>
      <c r="M101" s="160"/>
      <c r="N101" s="77"/>
    </row>
    <row r="102" spans="1:14" ht="15.75" x14ac:dyDescent="0.25">
      <c r="A102" s="146"/>
      <c r="B102" s="85"/>
      <c r="C102" s="87"/>
      <c r="D102" s="82"/>
      <c r="E102" s="93"/>
      <c r="F102" s="66"/>
      <c r="G102" s="215"/>
      <c r="H102" s="67"/>
      <c r="I102" s="68"/>
      <c r="J102" s="74"/>
      <c r="K102" s="75"/>
      <c r="L102" s="76"/>
      <c r="M102" s="160"/>
      <c r="N102" s="77"/>
    </row>
    <row r="103" spans="1:14" ht="15.75" x14ac:dyDescent="0.25">
      <c r="A103" s="146"/>
      <c r="B103" s="85"/>
      <c r="C103" s="87"/>
      <c r="D103" s="82"/>
      <c r="E103" s="93"/>
      <c r="F103" s="66"/>
      <c r="G103" s="215"/>
      <c r="H103" s="67"/>
      <c r="I103" s="68"/>
      <c r="J103" s="74"/>
      <c r="K103" s="75"/>
      <c r="L103" s="76"/>
      <c r="M103" s="160"/>
      <c r="N103" s="77"/>
    </row>
    <row r="104" spans="1:14" ht="15.75" x14ac:dyDescent="0.25">
      <c r="A104" s="146"/>
      <c r="B104" s="85"/>
      <c r="C104" s="87"/>
      <c r="D104" s="82"/>
      <c r="E104" s="93"/>
      <c r="F104" s="66"/>
      <c r="G104" s="215"/>
      <c r="H104" s="67"/>
      <c r="I104" s="68"/>
      <c r="J104" s="74"/>
      <c r="K104" s="75"/>
      <c r="L104" s="76"/>
      <c r="M104" s="160"/>
      <c r="N104" s="77"/>
    </row>
    <row r="105" spans="1:14" ht="15.75" x14ac:dyDescent="0.25">
      <c r="A105" s="146"/>
      <c r="B105" s="85"/>
      <c r="C105" s="87"/>
      <c r="D105" s="82"/>
      <c r="E105" s="93"/>
      <c r="F105" s="66"/>
      <c r="G105" s="215"/>
      <c r="H105" s="67"/>
      <c r="I105" s="68"/>
      <c r="J105" s="74"/>
      <c r="K105" s="75"/>
      <c r="L105" s="76"/>
      <c r="M105" s="160"/>
      <c r="N105" s="77"/>
    </row>
    <row r="106" spans="1:14" ht="15.75" x14ac:dyDescent="0.25">
      <c r="A106" s="146"/>
      <c r="B106" s="85"/>
      <c r="C106" s="87"/>
      <c r="D106" s="82"/>
      <c r="E106" s="93"/>
      <c r="F106" s="66"/>
      <c r="G106" s="215"/>
      <c r="H106" s="67"/>
      <c r="I106" s="68"/>
      <c r="J106" s="74"/>
      <c r="K106" s="75"/>
      <c r="L106" s="76"/>
      <c r="M106" s="160"/>
      <c r="N106" s="77"/>
    </row>
    <row r="107" spans="1:14" ht="15.75" x14ac:dyDescent="0.25">
      <c r="A107" s="146"/>
      <c r="B107" s="85"/>
      <c r="C107" s="87"/>
      <c r="D107" s="82"/>
      <c r="E107" s="93"/>
      <c r="F107" s="66"/>
      <c r="G107" s="215"/>
      <c r="H107" s="67"/>
      <c r="I107" s="68"/>
      <c r="J107" s="74"/>
      <c r="K107" s="75"/>
      <c r="L107" s="76"/>
      <c r="M107" s="160"/>
      <c r="N107" s="77"/>
    </row>
    <row r="108" spans="1:14" ht="15.75" x14ac:dyDescent="0.25">
      <c r="A108" s="146"/>
      <c r="B108" s="85"/>
      <c r="C108" s="87"/>
      <c r="D108" s="82"/>
      <c r="E108" s="93"/>
      <c r="F108" s="66"/>
      <c r="G108" s="215"/>
      <c r="H108" s="67"/>
      <c r="I108" s="68"/>
      <c r="J108" s="74"/>
      <c r="K108" s="75"/>
      <c r="L108" s="76"/>
      <c r="M108" s="160"/>
      <c r="N108" s="77"/>
    </row>
    <row r="109" spans="1:14" ht="15.75" x14ac:dyDescent="0.25">
      <c r="A109" s="146"/>
      <c r="B109" s="85"/>
      <c r="C109" s="87"/>
      <c r="D109" s="82"/>
      <c r="E109" s="93"/>
      <c r="F109" s="66"/>
      <c r="G109" s="215"/>
      <c r="H109" s="67"/>
      <c r="I109" s="68"/>
      <c r="J109" s="74"/>
      <c r="K109" s="75"/>
      <c r="L109" s="76"/>
      <c r="M109" s="160"/>
      <c r="N109" s="77"/>
    </row>
    <row r="110" spans="1:14" ht="15.75" x14ac:dyDescent="0.25">
      <c r="A110" s="146"/>
      <c r="B110" s="85"/>
      <c r="C110" s="87"/>
      <c r="D110" s="82"/>
      <c r="E110" s="93"/>
      <c r="F110" s="66"/>
      <c r="G110" s="215"/>
      <c r="H110" s="67"/>
      <c r="I110" s="68"/>
      <c r="J110" s="74"/>
      <c r="K110" s="75"/>
      <c r="L110" s="76"/>
      <c r="M110" s="160"/>
      <c r="N110" s="77"/>
    </row>
    <row r="111" spans="1:14" ht="15.75" x14ac:dyDescent="0.25">
      <c r="A111" s="146"/>
      <c r="B111" s="85"/>
      <c r="C111" s="87"/>
      <c r="D111" s="82"/>
      <c r="E111" s="93"/>
      <c r="F111" s="66"/>
      <c r="G111" s="215"/>
      <c r="H111" s="67"/>
      <c r="I111" s="68"/>
      <c r="J111" s="74"/>
      <c r="K111" s="75"/>
      <c r="L111" s="76"/>
      <c r="M111" s="160"/>
      <c r="N111" s="77"/>
    </row>
    <row r="112" spans="1:14" ht="15.75" x14ac:dyDescent="0.25">
      <c r="A112" s="146"/>
      <c r="B112" s="85"/>
      <c r="C112" s="87"/>
      <c r="D112" s="82"/>
      <c r="E112" s="93"/>
      <c r="F112" s="66"/>
      <c r="G112" s="215"/>
      <c r="H112" s="67"/>
      <c r="I112" s="68"/>
      <c r="J112" s="74"/>
      <c r="K112" s="75"/>
      <c r="L112" s="76"/>
      <c r="M112" s="160"/>
      <c r="N112" s="77"/>
    </row>
    <row r="113" spans="1:14" ht="15.75" x14ac:dyDescent="0.25">
      <c r="A113" s="146"/>
      <c r="B113" s="85"/>
      <c r="C113" s="87"/>
      <c r="D113" s="82"/>
      <c r="E113" s="93"/>
      <c r="F113" s="66"/>
      <c r="G113" s="215"/>
      <c r="H113" s="67"/>
      <c r="I113" s="68"/>
      <c r="J113" s="74"/>
      <c r="K113" s="75"/>
      <c r="L113" s="76"/>
      <c r="M113" s="160"/>
      <c r="N113" s="77"/>
    </row>
    <row r="114" spans="1:14" ht="15.75" x14ac:dyDescent="0.25">
      <c r="A114" s="146"/>
      <c r="B114" s="85"/>
      <c r="C114" s="87"/>
      <c r="D114" s="82"/>
      <c r="E114" s="93"/>
      <c r="F114" s="66"/>
      <c r="G114" s="215"/>
      <c r="H114" s="67"/>
      <c r="I114" s="68"/>
      <c r="J114" s="74"/>
      <c r="K114" s="75"/>
      <c r="L114" s="76"/>
      <c r="M114" s="160"/>
      <c r="N114" s="77"/>
    </row>
    <row r="115" spans="1:14" ht="15.75" x14ac:dyDescent="0.25">
      <c r="A115" s="146"/>
      <c r="B115" s="85"/>
      <c r="C115" s="87"/>
      <c r="D115" s="82"/>
      <c r="E115" s="93"/>
      <c r="F115" s="66"/>
      <c r="G115" s="215"/>
      <c r="H115" s="67"/>
      <c r="I115" s="68"/>
      <c r="J115" s="74"/>
      <c r="K115" s="75"/>
      <c r="L115" s="76"/>
      <c r="M115" s="160"/>
      <c r="N115" s="77"/>
    </row>
    <row r="116" spans="1:14" ht="15.75" x14ac:dyDescent="0.25">
      <c r="A116" s="146"/>
      <c r="B116" s="85"/>
      <c r="C116" s="87"/>
      <c r="D116" s="82"/>
      <c r="E116" s="93"/>
      <c r="F116" s="66"/>
      <c r="G116" s="215"/>
      <c r="H116" s="67"/>
      <c r="I116" s="68"/>
      <c r="J116" s="74"/>
      <c r="K116" s="75"/>
      <c r="L116" s="76"/>
      <c r="M116" s="160"/>
      <c r="N116" s="77"/>
    </row>
    <row r="117" spans="1:14" ht="15.75" x14ac:dyDescent="0.25">
      <c r="A117" s="146"/>
      <c r="B117" s="85"/>
      <c r="C117" s="87"/>
      <c r="D117" s="82"/>
      <c r="E117" s="93"/>
      <c r="F117" s="66"/>
      <c r="G117" s="215"/>
      <c r="H117" s="67"/>
      <c r="I117" s="68"/>
      <c r="J117" s="74"/>
      <c r="K117" s="75"/>
      <c r="L117" s="76"/>
      <c r="M117" s="160"/>
      <c r="N117" s="77"/>
    </row>
    <row r="118" spans="1:14" ht="15.75" x14ac:dyDescent="0.25">
      <c r="A118" s="146"/>
      <c r="B118" s="85"/>
      <c r="C118" s="87"/>
      <c r="D118" s="82"/>
      <c r="E118" s="93"/>
      <c r="F118" s="66"/>
      <c r="G118" s="215"/>
      <c r="H118" s="67"/>
      <c r="I118" s="68"/>
      <c r="J118" s="74"/>
      <c r="K118" s="75"/>
      <c r="L118" s="76"/>
      <c r="M118" s="160"/>
      <c r="N118" s="77"/>
    </row>
    <row r="119" spans="1:14" ht="15.75" x14ac:dyDescent="0.25">
      <c r="A119" s="146"/>
      <c r="B119" s="85"/>
      <c r="C119" s="87"/>
      <c r="D119" s="82"/>
      <c r="E119" s="93"/>
      <c r="F119" s="66"/>
      <c r="G119" s="215"/>
      <c r="H119" s="67"/>
      <c r="I119" s="68"/>
      <c r="J119" s="74"/>
      <c r="K119" s="75"/>
      <c r="L119" s="76"/>
      <c r="M119" s="160"/>
      <c r="N119" s="77"/>
    </row>
    <row r="120" spans="1:14" ht="15.75" x14ac:dyDescent="0.25">
      <c r="A120" s="146"/>
      <c r="B120" s="85"/>
      <c r="C120" s="87"/>
      <c r="D120" s="82"/>
      <c r="E120" s="93"/>
      <c r="F120" s="66"/>
      <c r="G120" s="215"/>
      <c r="H120" s="67"/>
      <c r="I120" s="68"/>
      <c r="J120" s="74"/>
      <c r="K120" s="75"/>
      <c r="L120" s="76"/>
      <c r="M120" s="160"/>
      <c r="N120" s="77"/>
    </row>
    <row r="121" spans="1:14" ht="15.75" x14ac:dyDescent="0.25">
      <c r="A121" s="146"/>
      <c r="B121" s="85"/>
      <c r="C121" s="87"/>
      <c r="D121" s="82"/>
      <c r="E121" s="93"/>
      <c r="F121" s="66"/>
      <c r="G121" s="215"/>
      <c r="H121" s="67"/>
      <c r="I121" s="68"/>
      <c r="J121" s="74"/>
      <c r="K121" s="75"/>
      <c r="L121" s="76"/>
      <c r="M121" s="160"/>
      <c r="N121" s="77"/>
    </row>
    <row r="122" spans="1:14" ht="15.75" x14ac:dyDescent="0.25">
      <c r="A122" s="146"/>
      <c r="B122" s="85"/>
      <c r="C122" s="87"/>
      <c r="D122" s="82"/>
      <c r="E122" s="93"/>
      <c r="F122" s="66"/>
      <c r="G122" s="215"/>
      <c r="H122" s="67"/>
      <c r="I122" s="68"/>
      <c r="J122" s="74"/>
      <c r="K122" s="75"/>
      <c r="L122" s="76"/>
      <c r="M122" s="160"/>
      <c r="N122" s="77"/>
    </row>
    <row r="123" spans="1:14" ht="15.75" x14ac:dyDescent="0.25">
      <c r="A123" s="146"/>
      <c r="B123" s="85"/>
      <c r="C123" s="87"/>
      <c r="D123" s="82"/>
      <c r="E123" s="93"/>
      <c r="F123" s="66"/>
      <c r="G123" s="215"/>
      <c r="H123" s="67"/>
      <c r="I123" s="68"/>
      <c r="J123" s="74"/>
      <c r="K123" s="75"/>
      <c r="L123" s="76"/>
      <c r="M123" s="160"/>
      <c r="N123" s="77"/>
    </row>
    <row r="124" spans="1:14" ht="15.75" x14ac:dyDescent="0.25">
      <c r="A124" s="146"/>
      <c r="B124" s="85"/>
      <c r="C124" s="87"/>
      <c r="D124" s="82"/>
      <c r="E124" s="93"/>
      <c r="F124" s="66"/>
      <c r="G124" s="215"/>
      <c r="H124" s="67"/>
      <c r="I124" s="68"/>
      <c r="J124" s="74"/>
      <c r="K124" s="75"/>
      <c r="L124" s="76"/>
      <c r="M124" s="160"/>
      <c r="N124" s="77"/>
    </row>
    <row r="125" spans="1:14" ht="15.75" x14ac:dyDescent="0.25">
      <c r="A125" s="146"/>
      <c r="B125" s="85"/>
      <c r="C125" s="87"/>
      <c r="D125" s="82"/>
      <c r="E125" s="93"/>
      <c r="F125" s="66"/>
      <c r="G125" s="215"/>
      <c r="H125" s="67"/>
      <c r="I125" s="68"/>
      <c r="J125" s="74"/>
      <c r="K125" s="75"/>
      <c r="L125" s="76"/>
      <c r="M125" s="160"/>
      <c r="N125" s="77"/>
    </row>
    <row r="126" spans="1:14" ht="15.75" x14ac:dyDescent="0.25">
      <c r="A126" s="146"/>
      <c r="B126" s="85"/>
      <c r="C126" s="87"/>
      <c r="D126" s="82"/>
      <c r="E126" s="93"/>
      <c r="F126" s="66"/>
      <c r="G126" s="215"/>
      <c r="H126" s="67"/>
      <c r="I126" s="68"/>
      <c r="J126" s="74"/>
      <c r="K126" s="75"/>
      <c r="L126" s="76"/>
      <c r="M126" s="160"/>
      <c r="N126" s="77"/>
    </row>
    <row r="127" spans="1:14" ht="15.75" x14ac:dyDescent="0.25">
      <c r="A127" s="146"/>
      <c r="B127" s="85"/>
      <c r="C127" s="87"/>
      <c r="D127" s="82"/>
      <c r="E127" s="93"/>
      <c r="F127" s="66"/>
      <c r="G127" s="215"/>
      <c r="H127" s="67"/>
      <c r="I127" s="68"/>
      <c r="J127" s="74"/>
      <c r="K127" s="75"/>
      <c r="L127" s="76"/>
      <c r="M127" s="160"/>
      <c r="N127" s="77"/>
    </row>
    <row r="128" spans="1:14" ht="15.75" x14ac:dyDescent="0.25">
      <c r="A128" s="146"/>
      <c r="B128" s="85"/>
      <c r="C128" s="87"/>
      <c r="D128" s="82"/>
      <c r="E128" s="93"/>
      <c r="F128" s="66"/>
      <c r="G128" s="215"/>
      <c r="H128" s="67"/>
      <c r="I128" s="68"/>
      <c r="J128" s="74"/>
      <c r="K128" s="75"/>
      <c r="L128" s="76"/>
      <c r="M128" s="160"/>
      <c r="N128" s="7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508"/>
  <sheetViews>
    <sheetView topLeftCell="A8" workbookViewId="0">
      <selection activeCell="B13" sqref="B13:H49"/>
    </sheetView>
  </sheetViews>
  <sheetFormatPr baseColWidth="10" defaultColWidth="10.85546875" defaultRowHeight="12.75" customHeight="1" x14ac:dyDescent="0.25"/>
  <cols>
    <col min="1" max="1" width="13.28515625" style="34" bestFit="1" customWidth="1"/>
    <col min="2" max="2" width="19.140625" style="72" bestFit="1" customWidth="1"/>
    <col min="3" max="3" width="5" style="73" customWidth="1"/>
    <col min="4" max="4" width="11.42578125" style="4" customWidth="1"/>
    <col min="5" max="5" width="16.85546875" style="34" bestFit="1" customWidth="1"/>
    <col min="6" max="6" width="10.85546875" style="20"/>
    <col min="7" max="7" width="8.140625" style="21" bestFit="1" customWidth="1"/>
    <col min="8" max="8" width="5.28515625" style="127" customWidth="1"/>
    <col min="9" max="9" width="13" style="23" bestFit="1" customWidth="1"/>
    <col min="10" max="10" width="9" style="23" customWidth="1"/>
    <col min="11" max="12" width="11.42578125" style="25" customWidth="1"/>
    <col min="13" max="13" width="17.42578125" style="151" bestFit="1" customWidth="1"/>
    <col min="14" max="14" width="13.7109375" style="24" bestFit="1" customWidth="1"/>
    <col min="15" max="16384" width="10.85546875" style="4"/>
  </cols>
  <sheetData>
    <row r="1" spans="1:17" ht="19.5" thickBot="1" x14ac:dyDescent="0.35">
      <c r="A1" s="186"/>
      <c r="B1" s="170"/>
      <c r="C1" s="171"/>
      <c r="D1" s="24"/>
      <c r="E1" s="172"/>
      <c r="F1" s="173"/>
      <c r="G1" s="22"/>
      <c r="I1" s="174"/>
      <c r="J1" s="174"/>
      <c r="K1" s="36"/>
      <c r="L1" s="36"/>
      <c r="O1" s="24"/>
    </row>
    <row r="2" spans="1:17" ht="29.25" thickBot="1" x14ac:dyDescent="0.4">
      <c r="A2" s="187"/>
      <c r="B2" s="170"/>
      <c r="C2" s="175"/>
      <c r="D2" s="176"/>
      <c r="E2" s="30"/>
      <c r="F2" s="30"/>
      <c r="G2" s="30"/>
      <c r="H2" s="128"/>
      <c r="I2" s="174"/>
      <c r="J2" s="174"/>
      <c r="K2" s="36"/>
      <c r="L2" s="36"/>
      <c r="P2" s="255"/>
      <c r="Q2" s="254" t="s">
        <v>247</v>
      </c>
    </row>
    <row r="3" spans="1:17" ht="28.5" x14ac:dyDescent="0.25">
      <c r="A3" s="187"/>
      <c r="B3" s="170"/>
      <c r="C3" s="171"/>
      <c r="D3" s="30"/>
      <c r="E3" s="30"/>
      <c r="F3" s="30"/>
      <c r="G3" s="30"/>
      <c r="H3" s="128"/>
      <c r="I3" s="174"/>
      <c r="J3" s="174"/>
      <c r="K3" s="32"/>
      <c r="L3" s="32"/>
      <c r="M3" s="177"/>
      <c r="O3" s="24"/>
    </row>
    <row r="4" spans="1:17" ht="15.75" thickBot="1" x14ac:dyDescent="0.3">
      <c r="A4" s="187"/>
      <c r="B4" s="170"/>
      <c r="C4" s="171"/>
      <c r="D4" s="24"/>
      <c r="E4" s="24"/>
      <c r="F4" s="173"/>
      <c r="G4" s="22"/>
      <c r="I4" s="174"/>
      <c r="J4" s="174"/>
      <c r="K4" s="36"/>
      <c r="L4" s="36"/>
      <c r="O4" s="24"/>
    </row>
    <row r="5" spans="1:17" ht="15.75" thickBot="1" x14ac:dyDescent="0.3">
      <c r="A5" s="187"/>
      <c r="B5" s="170"/>
      <c r="C5" s="171"/>
      <c r="D5" s="24"/>
      <c r="E5" s="24"/>
      <c r="F5" s="173"/>
      <c r="G5" s="228" t="s">
        <v>309</v>
      </c>
      <c r="I5" s="174"/>
      <c r="J5" s="174"/>
      <c r="K5" s="36"/>
      <c r="L5" s="36"/>
      <c r="O5" s="24"/>
    </row>
    <row r="6" spans="1:17" ht="21.75" thickBot="1" x14ac:dyDescent="0.4">
      <c r="A6" s="187"/>
      <c r="B6" s="178"/>
      <c r="C6" s="171"/>
      <c r="D6" s="24"/>
      <c r="E6" s="24"/>
      <c r="F6" s="173"/>
      <c r="G6" s="238" t="s">
        <v>310</v>
      </c>
      <c r="H6" s="230" t="s">
        <v>307</v>
      </c>
      <c r="I6" s="174"/>
      <c r="J6" s="174"/>
      <c r="K6" s="32"/>
      <c r="L6" s="32"/>
      <c r="M6" s="229" t="s">
        <v>299</v>
      </c>
      <c r="N6" s="36"/>
      <c r="O6" s="24"/>
    </row>
    <row r="7" spans="1:17" ht="16.5" thickBot="1" x14ac:dyDescent="0.3">
      <c r="A7" s="187"/>
      <c r="B7" s="170"/>
      <c r="C7" s="171"/>
      <c r="D7" s="24"/>
      <c r="E7" s="24"/>
      <c r="F7" s="240"/>
      <c r="G7" s="239">
        <f>COUNTIF(G13:G150,1)</f>
        <v>0</v>
      </c>
      <c r="H7" s="241">
        <f>COUNTIF($N$13:$N$500,"à renouveler")</f>
        <v>0</v>
      </c>
      <c r="I7" s="174"/>
      <c r="J7" s="174"/>
      <c r="K7" s="173"/>
      <c r="L7" s="173"/>
      <c r="M7" s="230">
        <f>SUBTOTAL(9,M13:M500)</f>
        <v>0</v>
      </c>
      <c r="N7" s="38"/>
      <c r="O7" s="24"/>
    </row>
    <row r="8" spans="1:17" ht="15" customHeight="1" x14ac:dyDescent="0.25">
      <c r="A8" s="187"/>
      <c r="B8" s="170"/>
      <c r="C8" s="171"/>
      <c r="D8" s="24"/>
      <c r="E8" s="179"/>
      <c r="F8" s="173"/>
      <c r="G8" s="373"/>
      <c r="H8" s="129"/>
      <c r="I8" s="174"/>
      <c r="J8" s="174"/>
      <c r="K8" s="43"/>
      <c r="L8" s="43"/>
      <c r="M8" s="374"/>
      <c r="N8" s="41"/>
      <c r="O8" s="24"/>
    </row>
    <row r="9" spans="1:17" ht="15" x14ac:dyDescent="0.25">
      <c r="A9" s="187"/>
      <c r="B9" s="170"/>
      <c r="C9" s="171"/>
      <c r="D9" s="24"/>
      <c r="E9" s="179"/>
      <c r="F9" s="173"/>
      <c r="G9" s="373"/>
      <c r="H9" s="129"/>
      <c r="I9" s="174"/>
      <c r="J9" s="174"/>
      <c r="K9" s="180"/>
      <c r="L9" s="180"/>
      <c r="M9" s="374"/>
      <c r="N9" s="41"/>
      <c r="O9" s="24"/>
    </row>
    <row r="10" spans="1:17" ht="15.75" x14ac:dyDescent="0.25">
      <c r="A10" s="187"/>
      <c r="B10" s="170"/>
      <c r="C10" s="171"/>
      <c r="D10" s="24"/>
      <c r="E10" s="181"/>
      <c r="F10" s="182"/>
      <c r="G10" s="46"/>
      <c r="H10" s="188"/>
      <c r="I10" s="174"/>
      <c r="J10" s="174"/>
      <c r="K10" s="32"/>
      <c r="L10" s="32"/>
      <c r="M10" s="152"/>
      <c r="O10" s="24"/>
    </row>
    <row r="11" spans="1:17" ht="15.75" x14ac:dyDescent="0.25">
      <c r="A11" s="187"/>
      <c r="B11" s="170"/>
      <c r="C11" s="171"/>
      <c r="D11" s="24"/>
      <c r="E11" s="181"/>
      <c r="F11" s="182"/>
      <c r="G11" s="46"/>
      <c r="H11" s="188"/>
      <c r="I11" s="174"/>
      <c r="J11" s="174"/>
      <c r="K11" s="32"/>
      <c r="L11" s="32"/>
      <c r="M11" s="152"/>
      <c r="O11" s="24"/>
    </row>
    <row r="12" spans="1:17" s="58" customFormat="1" ht="12.75" customHeight="1" x14ac:dyDescent="0.25">
      <c r="A12" s="184" t="s">
        <v>231</v>
      </c>
      <c r="B12" s="184" t="s">
        <v>0</v>
      </c>
      <c r="C12" s="184" t="s">
        <v>232</v>
      </c>
      <c r="D12" s="184" t="s">
        <v>233</v>
      </c>
      <c r="E12" s="184" t="s">
        <v>234</v>
      </c>
      <c r="F12" s="183" t="s">
        <v>235</v>
      </c>
      <c r="G12" s="183" t="s">
        <v>236</v>
      </c>
      <c r="H12" s="54" t="s">
        <v>237</v>
      </c>
      <c r="I12" s="185" t="s">
        <v>238</v>
      </c>
      <c r="J12" s="185" t="s">
        <v>239</v>
      </c>
      <c r="K12" s="55" t="s">
        <v>240</v>
      </c>
      <c r="L12" s="55" t="s">
        <v>313</v>
      </c>
      <c r="M12" s="54" t="s">
        <v>242</v>
      </c>
      <c r="N12" s="57" t="s">
        <v>243</v>
      </c>
      <c r="O12" s="36"/>
    </row>
    <row r="13" spans="1:17" ht="12.75" customHeight="1" x14ac:dyDescent="0.25">
      <c r="A13" s="146"/>
      <c r="B13" s="85"/>
      <c r="C13" s="87"/>
      <c r="D13" s="5"/>
      <c r="E13" s="93"/>
      <c r="F13" s="66"/>
      <c r="G13" s="215"/>
      <c r="H13" s="67"/>
      <c r="I13" s="68"/>
      <c r="J13" s="74"/>
      <c r="K13" s="75"/>
      <c r="L13" s="76"/>
      <c r="M13" s="160"/>
      <c r="N13" s="71"/>
      <c r="O13" s="24"/>
    </row>
    <row r="14" spans="1:17" ht="12.75" customHeight="1" x14ac:dyDescent="0.25">
      <c r="A14" s="146"/>
      <c r="B14" s="60"/>
      <c r="C14" s="64"/>
      <c r="D14" s="82"/>
      <c r="E14" s="99"/>
      <c r="F14" s="66"/>
      <c r="G14" s="89"/>
      <c r="H14" s="67"/>
      <c r="I14" s="258"/>
      <c r="J14" s="74"/>
      <c r="K14" s="75"/>
      <c r="L14" s="76"/>
      <c r="M14" s="104"/>
      <c r="N14" s="77"/>
      <c r="O14" s="24"/>
    </row>
    <row r="15" spans="1:17" ht="15" customHeight="1" x14ac:dyDescent="0.25">
      <c r="A15" s="146"/>
      <c r="B15" s="60"/>
      <c r="C15" s="64"/>
      <c r="D15" s="82"/>
      <c r="E15" s="99"/>
      <c r="F15" s="66"/>
      <c r="G15" s="89"/>
      <c r="H15" s="67"/>
      <c r="I15" s="258"/>
      <c r="J15" s="74"/>
      <c r="K15" s="75"/>
      <c r="L15" s="76"/>
      <c r="M15" s="104"/>
      <c r="N15" s="77"/>
      <c r="O15" s="24"/>
    </row>
    <row r="16" spans="1:17" ht="12.75" customHeight="1" x14ac:dyDescent="0.25">
      <c r="A16" s="146"/>
      <c r="B16" s="85"/>
      <c r="C16" s="64"/>
      <c r="D16" s="82"/>
      <c r="E16" s="99"/>
      <c r="F16" s="66"/>
      <c r="G16" s="89"/>
      <c r="H16" s="67"/>
      <c r="I16" s="258"/>
      <c r="J16" s="74"/>
      <c r="K16" s="75"/>
      <c r="L16" s="76"/>
      <c r="M16" s="104"/>
      <c r="N16" s="77"/>
      <c r="O16" s="24"/>
    </row>
    <row r="17" spans="1:15" ht="12.75" customHeight="1" x14ac:dyDescent="0.25">
      <c r="A17" s="147"/>
      <c r="B17" s="60"/>
      <c r="C17" s="64"/>
      <c r="D17" s="82"/>
      <c r="E17" s="99"/>
      <c r="F17" s="66"/>
      <c r="G17" s="89"/>
      <c r="H17" s="67"/>
      <c r="I17" s="258"/>
      <c r="J17" s="74"/>
      <c r="K17" s="69"/>
      <c r="L17" s="76"/>
      <c r="M17" s="104"/>
      <c r="N17" s="77"/>
      <c r="O17" s="24"/>
    </row>
    <row r="18" spans="1:15" ht="12.75" customHeight="1" x14ac:dyDescent="0.25">
      <c r="A18" s="147"/>
      <c r="B18" s="60"/>
      <c r="C18" s="64"/>
      <c r="D18" s="82"/>
      <c r="E18" s="99"/>
      <c r="F18" s="66"/>
      <c r="G18" s="89"/>
      <c r="H18" s="67"/>
      <c r="I18" s="258"/>
      <c r="J18" s="74"/>
      <c r="K18" s="69"/>
      <c r="L18" s="76"/>
      <c r="M18" s="104"/>
      <c r="N18" s="77"/>
      <c r="O18" s="24"/>
    </row>
    <row r="19" spans="1:15" ht="12.75" customHeight="1" x14ac:dyDescent="0.25">
      <c r="A19" s="146"/>
      <c r="B19" s="85"/>
      <c r="C19" s="64"/>
      <c r="D19" s="82"/>
      <c r="E19" s="99"/>
      <c r="F19" s="66"/>
      <c r="G19" s="89"/>
      <c r="H19" s="67"/>
      <c r="I19" s="258"/>
      <c r="J19" s="74"/>
      <c r="K19" s="75"/>
      <c r="L19" s="76"/>
      <c r="M19" s="104"/>
      <c r="N19" s="77"/>
      <c r="O19" s="24"/>
    </row>
    <row r="20" spans="1:15" ht="12.75" customHeight="1" x14ac:dyDescent="0.25">
      <c r="A20" s="148"/>
      <c r="B20" s="60"/>
      <c r="C20" s="64"/>
      <c r="D20" s="82"/>
      <c r="E20" s="99"/>
      <c r="F20" s="66"/>
      <c r="G20" s="89"/>
      <c r="H20" s="67"/>
      <c r="I20" s="258"/>
      <c r="J20" s="74"/>
      <c r="K20" s="69"/>
      <c r="L20" s="76"/>
      <c r="M20" s="104"/>
      <c r="N20" s="77"/>
      <c r="O20" s="24"/>
    </row>
    <row r="21" spans="1:15" ht="12.75" customHeight="1" x14ac:dyDescent="0.25">
      <c r="A21" s="147"/>
      <c r="B21" s="85"/>
      <c r="C21" s="100"/>
      <c r="D21" s="82"/>
      <c r="E21" s="99"/>
      <c r="F21" s="66"/>
      <c r="G21" s="89"/>
      <c r="H21" s="67"/>
      <c r="I21" s="258"/>
      <c r="J21" s="74"/>
      <c r="K21" s="69"/>
      <c r="L21" s="76"/>
      <c r="M21" s="104"/>
      <c r="N21" s="77"/>
      <c r="O21" s="24"/>
    </row>
    <row r="22" spans="1:15" ht="12.75" customHeight="1" x14ac:dyDescent="0.25">
      <c r="A22" s="146"/>
      <c r="B22" s="85"/>
      <c r="C22" s="105"/>
      <c r="D22" s="82"/>
      <c r="E22" s="99"/>
      <c r="F22" s="66"/>
      <c r="G22" s="89"/>
      <c r="H22" s="67"/>
      <c r="I22" s="258"/>
      <c r="J22" s="74"/>
      <c r="K22" s="75"/>
      <c r="L22" s="76"/>
      <c r="M22" s="104"/>
      <c r="N22" s="77"/>
      <c r="O22" s="24"/>
    </row>
    <row r="23" spans="1:15" ht="12.75" customHeight="1" x14ac:dyDescent="0.25">
      <c r="A23" s="146"/>
      <c r="B23" s="85"/>
      <c r="C23" s="100"/>
      <c r="D23" s="82"/>
      <c r="E23" s="99"/>
      <c r="F23" s="66"/>
      <c r="G23" s="89"/>
      <c r="H23" s="67"/>
      <c r="I23" s="258"/>
      <c r="J23" s="74"/>
      <c r="K23" s="75"/>
      <c r="L23" s="76"/>
      <c r="M23" s="158"/>
      <c r="N23" s="77"/>
      <c r="O23" s="24"/>
    </row>
    <row r="24" spans="1:15" ht="12.75" customHeight="1" x14ac:dyDescent="0.25">
      <c r="A24" s="146"/>
      <c r="B24" s="85"/>
      <c r="C24" s="84"/>
      <c r="D24" s="82"/>
      <c r="E24" s="110"/>
      <c r="F24" s="81"/>
      <c r="G24" s="89"/>
      <c r="H24" s="67"/>
      <c r="I24" s="78"/>
      <c r="J24" s="74"/>
      <c r="K24" s="75"/>
      <c r="L24" s="76"/>
      <c r="M24" s="104"/>
      <c r="N24" s="77"/>
      <c r="O24" s="24"/>
    </row>
    <row r="25" spans="1:15" ht="12.75" customHeight="1" x14ac:dyDescent="0.25">
      <c r="A25" s="146"/>
      <c r="B25" s="86"/>
      <c r="C25" s="87"/>
      <c r="D25" s="82"/>
      <c r="E25" s="111"/>
      <c r="F25" s="88"/>
      <c r="G25" s="89"/>
      <c r="H25" s="67"/>
      <c r="I25" s="259"/>
      <c r="J25" s="74"/>
      <c r="K25" s="75"/>
      <c r="L25" s="76"/>
      <c r="M25" s="104"/>
      <c r="N25" s="77"/>
      <c r="O25" s="24"/>
    </row>
    <row r="26" spans="1:15" ht="12.75" customHeight="1" x14ac:dyDescent="0.25">
      <c r="A26" s="146"/>
      <c r="B26" s="86"/>
      <c r="C26" s="87"/>
      <c r="D26" s="82"/>
      <c r="E26" s="111"/>
      <c r="F26" s="88"/>
      <c r="G26" s="89"/>
      <c r="H26" s="67"/>
      <c r="I26" s="259"/>
      <c r="J26" s="74"/>
      <c r="K26" s="75"/>
      <c r="L26" s="76"/>
      <c r="M26" s="104"/>
      <c r="N26" s="77"/>
      <c r="O26" s="24"/>
    </row>
    <row r="27" spans="1:15" ht="12.75" customHeight="1" x14ac:dyDescent="0.25">
      <c r="A27" s="146"/>
      <c r="B27" s="86"/>
      <c r="C27" s="87"/>
      <c r="D27" s="82"/>
      <c r="E27" s="111"/>
      <c r="F27" s="88"/>
      <c r="G27" s="89"/>
      <c r="H27" s="67"/>
      <c r="I27" s="259"/>
      <c r="J27" s="74"/>
      <c r="K27" s="75"/>
      <c r="L27" s="76"/>
      <c r="M27" s="104"/>
      <c r="N27" s="77"/>
      <c r="O27" s="24"/>
    </row>
    <row r="28" spans="1:15" ht="12.75" customHeight="1" x14ac:dyDescent="0.25">
      <c r="A28" s="146"/>
      <c r="B28" s="86"/>
      <c r="C28" s="87"/>
      <c r="D28" s="82"/>
      <c r="E28" s="111"/>
      <c r="F28" s="88"/>
      <c r="G28" s="89"/>
      <c r="H28" s="67"/>
      <c r="I28" s="259"/>
      <c r="J28" s="74"/>
      <c r="K28" s="75"/>
      <c r="L28" s="76"/>
      <c r="M28" s="104"/>
      <c r="N28" s="77"/>
      <c r="O28" s="24"/>
    </row>
    <row r="29" spans="1:15" ht="12.75" customHeight="1" x14ac:dyDescent="0.25">
      <c r="A29" s="146"/>
      <c r="B29" s="86"/>
      <c r="C29" s="87"/>
      <c r="D29" s="82"/>
      <c r="E29" s="111"/>
      <c r="F29" s="88"/>
      <c r="G29" s="89"/>
      <c r="H29" s="67"/>
      <c r="I29" s="259"/>
      <c r="J29" s="74"/>
      <c r="K29" s="75"/>
      <c r="L29" s="76"/>
      <c r="M29" s="104"/>
      <c r="N29" s="77"/>
      <c r="O29" s="24"/>
    </row>
    <row r="30" spans="1:15" ht="12.75" customHeight="1" x14ac:dyDescent="0.25">
      <c r="A30" s="146"/>
      <c r="B30" s="85"/>
      <c r="C30" s="87"/>
      <c r="D30" s="82"/>
      <c r="E30" s="113"/>
      <c r="F30" s="88"/>
      <c r="G30" s="89"/>
      <c r="H30" s="67"/>
      <c r="I30" s="261"/>
      <c r="J30" s="74"/>
      <c r="K30" s="75"/>
      <c r="L30" s="76"/>
      <c r="M30" s="104"/>
      <c r="N30" s="77"/>
      <c r="O30" s="24"/>
    </row>
    <row r="31" spans="1:15" ht="12.75" customHeight="1" x14ac:dyDescent="0.25">
      <c r="A31" s="146"/>
      <c r="B31" s="85"/>
      <c r="C31" s="87"/>
      <c r="D31" s="82"/>
      <c r="E31" s="111"/>
      <c r="F31" s="88"/>
      <c r="G31" s="89"/>
      <c r="H31" s="67"/>
      <c r="I31" s="261"/>
      <c r="J31" s="74"/>
      <c r="K31" s="75"/>
      <c r="L31" s="76"/>
      <c r="M31" s="104"/>
      <c r="N31" s="77"/>
      <c r="O31" s="24"/>
    </row>
    <row r="32" spans="1:15" ht="12.75" customHeight="1" x14ac:dyDescent="0.25">
      <c r="A32" s="147"/>
      <c r="B32" s="85"/>
      <c r="C32" s="87"/>
      <c r="D32" s="82"/>
      <c r="E32" s="111"/>
      <c r="F32" s="88"/>
      <c r="G32" s="89"/>
      <c r="H32" s="67"/>
      <c r="I32" s="259"/>
      <c r="J32" s="74"/>
      <c r="K32" s="75"/>
      <c r="L32" s="76"/>
      <c r="M32" s="104"/>
      <c r="N32" s="77"/>
      <c r="O32" s="24"/>
    </row>
    <row r="33" spans="1:15" ht="12.75" customHeight="1" x14ac:dyDescent="0.25">
      <c r="A33" s="146"/>
      <c r="B33" s="275"/>
      <c r="C33" s="87"/>
      <c r="D33" s="82"/>
      <c r="E33" s="111"/>
      <c r="F33" s="88"/>
      <c r="G33" s="89"/>
      <c r="H33" s="67"/>
      <c r="I33" s="259"/>
      <c r="J33" s="74"/>
      <c r="K33" s="75"/>
      <c r="L33" s="76"/>
      <c r="M33" s="104"/>
      <c r="N33" s="77"/>
      <c r="O33" s="24"/>
    </row>
    <row r="34" spans="1:15" ht="12.75" customHeight="1" x14ac:dyDescent="0.25">
      <c r="A34" s="146"/>
      <c r="B34" s="85"/>
      <c r="C34" s="87"/>
      <c r="D34" s="82"/>
      <c r="E34" s="111"/>
      <c r="F34" s="88"/>
      <c r="G34" s="89"/>
      <c r="H34" s="67"/>
      <c r="I34" s="259"/>
      <c r="J34" s="74"/>
      <c r="K34" s="75"/>
      <c r="L34" s="76"/>
      <c r="M34" s="104"/>
      <c r="N34" s="77"/>
      <c r="O34" s="24"/>
    </row>
    <row r="35" spans="1:15" ht="12.75" customHeight="1" x14ac:dyDescent="0.25">
      <c r="A35" s="146"/>
      <c r="B35"/>
      <c r="C35" s="87"/>
      <c r="D35" s="82"/>
      <c r="E35" s="111"/>
      <c r="F35" s="88"/>
      <c r="G35" s="89"/>
      <c r="H35" s="67"/>
      <c r="I35" s="259"/>
      <c r="J35" s="74"/>
      <c r="K35" s="75"/>
      <c r="L35" s="76"/>
      <c r="M35" s="104"/>
      <c r="N35" s="77"/>
      <c r="O35" s="24"/>
    </row>
    <row r="36" spans="1:15" ht="12.75" customHeight="1" x14ac:dyDescent="0.25">
      <c r="A36" s="146"/>
      <c r="B36" s="85"/>
      <c r="C36" s="87"/>
      <c r="D36" s="82"/>
      <c r="E36" s="111"/>
      <c r="F36" s="88"/>
      <c r="G36" s="89"/>
      <c r="H36" s="67"/>
      <c r="I36" s="259"/>
      <c r="J36" s="74"/>
      <c r="K36" s="75"/>
      <c r="L36" s="76"/>
      <c r="M36" s="104"/>
      <c r="N36" s="77"/>
      <c r="O36" s="24"/>
    </row>
    <row r="37" spans="1:15" ht="12.75" customHeight="1" x14ac:dyDescent="0.25">
      <c r="A37" s="146"/>
      <c r="B37" s="85"/>
      <c r="C37" s="87"/>
      <c r="D37" s="82"/>
      <c r="E37" s="93"/>
      <c r="F37" s="66"/>
      <c r="G37" s="215"/>
      <c r="H37" s="67"/>
      <c r="I37" s="68"/>
      <c r="J37" s="74"/>
      <c r="K37" s="75"/>
      <c r="L37" s="76"/>
      <c r="M37" s="160"/>
      <c r="N37" s="77"/>
      <c r="O37" s="24"/>
    </row>
    <row r="38" spans="1:15" ht="12.75" customHeight="1" x14ac:dyDescent="0.25">
      <c r="A38" s="146"/>
      <c r="B38" s="85"/>
      <c r="C38" s="87"/>
      <c r="D38" s="82"/>
      <c r="E38" s="93"/>
      <c r="F38" s="66"/>
      <c r="G38" s="215"/>
      <c r="H38" s="67"/>
      <c r="I38" s="68"/>
      <c r="J38" s="74"/>
      <c r="K38" s="75"/>
      <c r="L38" s="76"/>
      <c r="M38" s="160"/>
      <c r="N38" s="77"/>
      <c r="O38" s="24"/>
    </row>
    <row r="39" spans="1:15" ht="12.75" customHeight="1" x14ac:dyDescent="0.25">
      <c r="A39" s="146"/>
      <c r="B39" s="85"/>
      <c r="C39" s="87"/>
      <c r="D39" s="82"/>
      <c r="E39" s="93"/>
      <c r="F39" s="66"/>
      <c r="G39" s="215"/>
      <c r="H39" s="67"/>
      <c r="I39" s="68"/>
      <c r="J39" s="74"/>
      <c r="K39" s="75"/>
      <c r="L39" s="76"/>
      <c r="M39" s="160"/>
      <c r="N39" s="77"/>
      <c r="O39" s="24"/>
    </row>
    <row r="40" spans="1:15" ht="12.75" customHeight="1" x14ac:dyDescent="0.25">
      <c r="A40" s="146"/>
      <c r="B40" s="85"/>
      <c r="C40" s="87"/>
      <c r="D40" s="82"/>
      <c r="E40" s="93"/>
      <c r="F40" s="106"/>
      <c r="G40" s="89"/>
      <c r="H40" s="67"/>
      <c r="I40" s="68"/>
      <c r="J40" s="74"/>
      <c r="K40" s="75"/>
      <c r="L40" s="76"/>
      <c r="M40" s="160"/>
      <c r="N40" s="77"/>
      <c r="O40" s="24"/>
    </row>
    <row r="41" spans="1:15" ht="12.75" customHeight="1" x14ac:dyDescent="0.25">
      <c r="A41" s="146"/>
      <c r="B41" s="85"/>
      <c r="C41" s="87"/>
      <c r="D41" s="82"/>
      <c r="E41" s="93"/>
      <c r="F41" s="66"/>
      <c r="G41" s="215"/>
      <c r="H41" s="67"/>
      <c r="I41" s="68"/>
      <c r="J41" s="74"/>
      <c r="K41" s="75"/>
      <c r="L41" s="76"/>
      <c r="M41" s="160"/>
      <c r="N41" s="77"/>
      <c r="O41" s="24"/>
    </row>
    <row r="42" spans="1:15" ht="12.75" customHeight="1" x14ac:dyDescent="0.25">
      <c r="A42" s="146"/>
      <c r="B42" s="85"/>
      <c r="C42" s="87"/>
      <c r="D42" s="82"/>
      <c r="E42" s="93"/>
      <c r="F42" s="66"/>
      <c r="G42" s="215"/>
      <c r="H42" s="67"/>
      <c r="I42" s="68"/>
      <c r="J42" s="74"/>
      <c r="K42" s="75"/>
      <c r="L42" s="76"/>
      <c r="M42" s="160"/>
      <c r="N42" s="77"/>
      <c r="O42" s="24"/>
    </row>
    <row r="43" spans="1:15" ht="12.75" customHeight="1" x14ac:dyDescent="0.25">
      <c r="A43" s="146"/>
      <c r="B43" s="85"/>
      <c r="C43" s="87"/>
      <c r="D43" s="82"/>
      <c r="E43" s="93"/>
      <c r="F43" s="66"/>
      <c r="G43" s="215"/>
      <c r="H43" s="67"/>
      <c r="I43" s="68"/>
      <c r="J43" s="74"/>
      <c r="K43" s="75"/>
      <c r="L43" s="76"/>
      <c r="M43" s="160"/>
      <c r="N43" s="77"/>
      <c r="O43" s="24"/>
    </row>
    <row r="44" spans="1:15" ht="12.75" customHeight="1" x14ac:dyDescent="0.25">
      <c r="A44" s="146"/>
      <c r="B44" s="85"/>
      <c r="C44" s="87"/>
      <c r="D44" s="82"/>
      <c r="E44" s="93"/>
      <c r="F44" s="66"/>
      <c r="G44" s="215"/>
      <c r="H44" s="67"/>
      <c r="I44" s="68"/>
      <c r="J44" s="74"/>
      <c r="K44" s="75"/>
      <c r="L44" s="76"/>
      <c r="M44" s="160"/>
      <c r="N44" s="77"/>
      <c r="O44" s="24"/>
    </row>
    <row r="45" spans="1:15" ht="12.75" customHeight="1" x14ac:dyDescent="0.25">
      <c r="A45" s="146"/>
      <c r="B45" s="287"/>
      <c r="C45" s="87"/>
      <c r="D45" s="82"/>
      <c r="E45" s="93"/>
      <c r="F45" s="66"/>
      <c r="G45" s="215"/>
      <c r="H45" s="67"/>
      <c r="I45" s="68"/>
      <c r="J45" s="74"/>
      <c r="K45" s="75"/>
      <c r="L45" s="76"/>
      <c r="M45" s="160"/>
      <c r="N45" s="77"/>
      <c r="O45" s="24"/>
    </row>
    <row r="46" spans="1:15" ht="12.75" customHeight="1" x14ac:dyDescent="0.25">
      <c r="A46" s="146"/>
      <c r="B46" s="85"/>
      <c r="C46" s="87"/>
      <c r="D46" s="82"/>
      <c r="E46" s="93"/>
      <c r="F46" s="66"/>
      <c r="G46" s="215"/>
      <c r="H46" s="67"/>
      <c r="I46" s="68"/>
      <c r="J46" s="74"/>
      <c r="K46" s="75"/>
      <c r="L46" s="76"/>
      <c r="M46" s="160"/>
      <c r="N46" s="77"/>
      <c r="O46" s="24"/>
    </row>
    <row r="47" spans="1:15" ht="12.75" customHeight="1" x14ac:dyDescent="0.25">
      <c r="A47" s="146"/>
      <c r="B47" s="85"/>
      <c r="C47" s="87"/>
      <c r="D47" s="82"/>
      <c r="E47" s="93"/>
      <c r="F47" s="66"/>
      <c r="G47" s="215"/>
      <c r="H47" s="67"/>
      <c r="I47" s="68"/>
      <c r="J47" s="74"/>
      <c r="K47" s="75"/>
      <c r="L47" s="76"/>
      <c r="M47" s="160"/>
      <c r="N47" s="77"/>
      <c r="O47" s="24"/>
    </row>
    <row r="48" spans="1:15" ht="12.75" customHeight="1" x14ac:dyDescent="0.25">
      <c r="A48" s="146"/>
      <c r="B48" s="85"/>
      <c r="C48" s="87"/>
      <c r="D48" s="82"/>
      <c r="E48" s="93"/>
      <c r="F48" s="66"/>
      <c r="G48" s="215"/>
      <c r="H48" s="67"/>
      <c r="I48" s="68"/>
      <c r="J48" s="74"/>
      <c r="K48" s="75"/>
      <c r="L48" s="76"/>
      <c r="M48" s="160"/>
      <c r="N48" s="77"/>
      <c r="O48" s="24"/>
    </row>
    <row r="49" spans="1:15" ht="12.75" customHeight="1" x14ac:dyDescent="0.25">
      <c r="A49" s="146"/>
      <c r="B49" s="85"/>
      <c r="C49" s="87"/>
      <c r="D49" s="82"/>
      <c r="E49" s="93"/>
      <c r="F49" s="66"/>
      <c r="G49" s="215"/>
      <c r="H49" s="67"/>
      <c r="I49" s="68"/>
      <c r="J49" s="74"/>
      <c r="K49" s="75"/>
      <c r="L49" s="76"/>
      <c r="M49" s="160"/>
      <c r="N49" s="77"/>
      <c r="O49" s="24"/>
    </row>
    <row r="50" spans="1:15" ht="12.75" customHeight="1" x14ac:dyDescent="0.25">
      <c r="A50" s="162"/>
      <c r="B50" s="85"/>
      <c r="C50" s="87"/>
      <c r="D50" s="82"/>
      <c r="E50" s="111"/>
      <c r="F50" s="88"/>
      <c r="G50" s="89"/>
      <c r="H50" s="67"/>
      <c r="I50" s="259"/>
      <c r="J50" s="74"/>
      <c r="K50" s="253"/>
      <c r="L50" s="76"/>
      <c r="M50" s="104"/>
      <c r="N50" s="77"/>
      <c r="O50" s="24"/>
    </row>
    <row r="51" spans="1:15" ht="12.75" customHeight="1" x14ac:dyDescent="0.25">
      <c r="A51" s="146"/>
      <c r="B51" s="85"/>
      <c r="C51" s="87"/>
      <c r="D51" s="82"/>
      <c r="E51" s="93"/>
      <c r="F51" s="66"/>
      <c r="G51" s="215"/>
      <c r="H51" s="67"/>
      <c r="I51" s="68"/>
      <c r="J51" s="74"/>
      <c r="K51" s="75"/>
      <c r="L51" s="76"/>
      <c r="M51" s="160"/>
      <c r="N51" s="77"/>
      <c r="O51" s="24"/>
    </row>
    <row r="52" spans="1:15" ht="12.75" customHeight="1" x14ac:dyDescent="0.25">
      <c r="A52" s="146"/>
      <c r="B52" s="85"/>
      <c r="C52" s="87"/>
      <c r="D52" s="82"/>
      <c r="E52" s="93"/>
      <c r="F52" s="66"/>
      <c r="G52" s="215"/>
      <c r="H52" s="67"/>
      <c r="I52" s="68"/>
      <c r="J52" s="74"/>
      <c r="K52" s="75"/>
      <c r="L52" s="76"/>
      <c r="M52" s="273"/>
      <c r="N52" s="77"/>
      <c r="O52" s="24"/>
    </row>
    <row r="53" spans="1:15" ht="12.75" customHeight="1" x14ac:dyDescent="0.25">
      <c r="A53" s="146"/>
      <c r="B53" s="85"/>
      <c r="C53" s="87"/>
      <c r="D53" s="82"/>
      <c r="E53" s="93"/>
      <c r="F53" s="66"/>
      <c r="G53" s="215"/>
      <c r="H53" s="67"/>
      <c r="I53" s="68"/>
      <c r="J53" s="74"/>
      <c r="K53" s="75"/>
      <c r="L53" s="76"/>
      <c r="M53" s="160"/>
      <c r="N53" s="77"/>
      <c r="O53" s="24"/>
    </row>
    <row r="54" spans="1:15" ht="12.75" customHeight="1" x14ac:dyDescent="0.25">
      <c r="A54" s="146"/>
      <c r="B54" s="85"/>
      <c r="C54" s="87"/>
      <c r="D54" s="82"/>
      <c r="E54" s="93"/>
      <c r="F54" s="66"/>
      <c r="G54" s="215"/>
      <c r="H54" s="67"/>
      <c r="I54" s="68"/>
      <c r="J54" s="74"/>
      <c r="K54" s="75"/>
      <c r="L54" s="76"/>
      <c r="M54" s="160"/>
      <c r="N54" s="77"/>
      <c r="O54" s="24"/>
    </row>
    <row r="55" spans="1:15" ht="12.75" customHeight="1" x14ac:dyDescent="0.25">
      <c r="A55" s="146"/>
      <c r="B55" s="85"/>
      <c r="C55" s="87"/>
      <c r="D55" s="82"/>
      <c r="E55" s="93"/>
      <c r="F55" s="66"/>
      <c r="G55" s="215"/>
      <c r="H55" s="67"/>
      <c r="I55" s="68"/>
      <c r="J55" s="74"/>
      <c r="K55" s="75"/>
      <c r="L55" s="76"/>
      <c r="M55" s="160"/>
      <c r="N55" s="77"/>
      <c r="O55" s="24"/>
    </row>
    <row r="56" spans="1:15" ht="12.75" customHeight="1" x14ac:dyDescent="0.25">
      <c r="A56" s="146"/>
      <c r="B56" s="85"/>
      <c r="C56" s="87"/>
      <c r="D56" s="82"/>
      <c r="E56" s="93"/>
      <c r="F56" s="66"/>
      <c r="G56" s="215"/>
      <c r="H56" s="67"/>
      <c r="I56" s="68"/>
      <c r="J56" s="74"/>
      <c r="K56" s="75"/>
      <c r="L56" s="76"/>
      <c r="M56" s="160"/>
      <c r="N56" s="77"/>
      <c r="O56" s="24"/>
    </row>
    <row r="57" spans="1:15" ht="12.75" customHeight="1" x14ac:dyDescent="0.25">
      <c r="A57" s="146"/>
      <c r="B57" s="85"/>
      <c r="C57" s="87"/>
      <c r="D57" s="82"/>
      <c r="E57" s="93"/>
      <c r="F57" s="66"/>
      <c r="G57" s="215"/>
      <c r="H57" s="67"/>
      <c r="I57" s="68"/>
      <c r="J57" s="74"/>
      <c r="K57" s="75"/>
      <c r="L57" s="76"/>
      <c r="M57" s="160"/>
      <c r="N57" s="77"/>
      <c r="O57" s="24"/>
    </row>
    <row r="58" spans="1:15" ht="12.75" customHeight="1" x14ac:dyDescent="0.25">
      <c r="A58" s="146"/>
      <c r="B58" s="85"/>
      <c r="C58" s="87"/>
      <c r="D58" s="82"/>
      <c r="E58" s="93"/>
      <c r="F58" s="106"/>
      <c r="G58" s="89"/>
      <c r="H58" s="67"/>
      <c r="I58" s="68"/>
      <c r="J58" s="74"/>
      <c r="K58" s="75"/>
      <c r="L58" s="76"/>
      <c r="M58" s="160"/>
      <c r="N58" s="77"/>
      <c r="O58" s="24"/>
    </row>
    <row r="59" spans="1:15" ht="12.75" customHeight="1" x14ac:dyDescent="0.25">
      <c r="A59" s="146"/>
      <c r="B59" s="85"/>
      <c r="C59" s="87"/>
      <c r="D59" s="82"/>
      <c r="E59" s="93"/>
      <c r="F59" s="66"/>
      <c r="G59" s="215"/>
      <c r="H59" s="67"/>
      <c r="I59" s="68"/>
      <c r="J59" s="74"/>
      <c r="K59" s="75"/>
      <c r="L59" s="76"/>
      <c r="M59" s="160"/>
      <c r="N59" s="77"/>
      <c r="O59" s="24"/>
    </row>
    <row r="60" spans="1:15" ht="12.75" customHeight="1" x14ac:dyDescent="0.25">
      <c r="A60" s="146"/>
      <c r="B60" s="85"/>
      <c r="C60" s="87"/>
      <c r="D60" s="82"/>
      <c r="E60" s="93"/>
      <c r="F60" s="66"/>
      <c r="G60" s="215"/>
      <c r="H60" s="67"/>
      <c r="I60" s="68"/>
      <c r="J60" s="74"/>
      <c r="K60" s="75"/>
      <c r="L60" s="76"/>
      <c r="M60" s="160"/>
      <c r="N60" s="77"/>
      <c r="O60" s="24"/>
    </row>
    <row r="61" spans="1:15" ht="12.75" customHeight="1" x14ac:dyDescent="0.25">
      <c r="A61" s="146"/>
      <c r="B61" s="85"/>
      <c r="C61" s="87"/>
      <c r="D61" s="82"/>
      <c r="E61" s="93"/>
      <c r="F61" s="66"/>
      <c r="G61" s="215"/>
      <c r="H61" s="67"/>
      <c r="I61" s="68"/>
      <c r="J61" s="74"/>
      <c r="K61" s="75"/>
      <c r="L61" s="76"/>
      <c r="M61" s="160"/>
      <c r="N61" s="77"/>
      <c r="O61" s="24"/>
    </row>
    <row r="62" spans="1:15" ht="12.75" customHeight="1" x14ac:dyDescent="0.25">
      <c r="A62" s="189"/>
      <c r="B62" s="167"/>
      <c r="C62" s="167"/>
      <c r="D62" s="167"/>
      <c r="E62" s="167"/>
      <c r="F62" s="167"/>
      <c r="G62" s="167"/>
      <c r="H62" s="163"/>
      <c r="I62" s="167"/>
      <c r="J62" s="167"/>
      <c r="K62" s="167"/>
      <c r="L62" s="167"/>
      <c r="M62" s="163"/>
      <c r="N62" s="167"/>
      <c r="O62" s="24"/>
    </row>
    <row r="63" spans="1:15" ht="12.75" customHeight="1" x14ac:dyDescent="0.25">
      <c r="A63" s="189"/>
      <c r="B63" s="167"/>
      <c r="C63" s="167"/>
      <c r="D63" s="167"/>
      <c r="E63" s="167"/>
      <c r="F63" s="167"/>
      <c r="G63" s="167"/>
      <c r="H63" s="163"/>
      <c r="I63" s="167"/>
      <c r="J63" s="167"/>
      <c r="K63" s="167"/>
      <c r="L63" s="167"/>
      <c r="M63" s="163"/>
      <c r="N63" s="167"/>
      <c r="O63" s="24"/>
    </row>
    <row r="64" spans="1:15" ht="12.75" customHeight="1" x14ac:dyDescent="0.25">
      <c r="A64" s="189"/>
      <c r="B64" s="167"/>
      <c r="C64" s="167"/>
      <c r="D64" s="167"/>
      <c r="E64" s="167"/>
      <c r="F64" s="167"/>
      <c r="G64" s="167"/>
      <c r="H64" s="163"/>
      <c r="I64" s="167"/>
      <c r="J64" s="167"/>
      <c r="K64" s="167"/>
      <c r="L64" s="167"/>
      <c r="M64" s="163"/>
      <c r="N64" s="167"/>
      <c r="O64" s="24"/>
    </row>
    <row r="65" spans="1:15" ht="12.75" customHeight="1" x14ac:dyDescent="0.25">
      <c r="A65" s="189"/>
      <c r="B65" s="167"/>
      <c r="C65" s="167"/>
      <c r="D65" s="167"/>
      <c r="E65" s="167"/>
      <c r="F65" s="167"/>
      <c r="G65" s="167"/>
      <c r="H65" s="163"/>
      <c r="I65" s="167"/>
      <c r="J65" s="167"/>
      <c r="K65" s="167"/>
      <c r="L65" s="167"/>
      <c r="M65" s="163"/>
      <c r="N65" s="167"/>
      <c r="O65" s="24"/>
    </row>
    <row r="66" spans="1:15" ht="12.75" customHeight="1" x14ac:dyDescent="0.25">
      <c r="A66" s="189"/>
      <c r="B66" s="167"/>
      <c r="C66" s="167"/>
      <c r="D66" s="167"/>
      <c r="E66" s="167"/>
      <c r="F66" s="167"/>
      <c r="G66" s="167"/>
      <c r="H66" s="163"/>
      <c r="I66" s="167"/>
      <c r="J66" s="167"/>
      <c r="K66" s="167"/>
      <c r="L66" s="167"/>
      <c r="M66" s="163"/>
      <c r="N66" s="167"/>
      <c r="O66" s="24"/>
    </row>
    <row r="67" spans="1:15" ht="12.75" customHeight="1" x14ac:dyDescent="0.25">
      <c r="A67" s="189"/>
      <c r="B67" s="167"/>
      <c r="C67" s="167"/>
      <c r="D67" s="167"/>
      <c r="E67" s="167"/>
      <c r="F67" s="167"/>
      <c r="G67" s="167"/>
      <c r="H67" s="163"/>
      <c r="I67" s="167"/>
      <c r="J67" s="167"/>
      <c r="K67" s="167"/>
      <c r="L67" s="167"/>
      <c r="M67" s="163"/>
      <c r="N67" s="167"/>
      <c r="O67" s="24"/>
    </row>
    <row r="68" spans="1:15" ht="12.75" customHeight="1" x14ac:dyDescent="0.25">
      <c r="A68" s="189"/>
      <c r="B68" s="167"/>
      <c r="C68" s="167"/>
      <c r="D68" s="167"/>
      <c r="E68" s="167"/>
      <c r="F68" s="167"/>
      <c r="G68" s="167"/>
      <c r="H68" s="163"/>
      <c r="I68" s="167"/>
      <c r="J68" s="167"/>
      <c r="K68" s="167"/>
      <c r="L68" s="167"/>
      <c r="M68" s="163"/>
      <c r="N68" s="167"/>
      <c r="O68" s="24"/>
    </row>
    <row r="69" spans="1:15" ht="12.75" customHeight="1" x14ac:dyDescent="0.25">
      <c r="A69" s="189"/>
      <c r="B69" s="167"/>
      <c r="C69" s="167"/>
      <c r="D69" s="167"/>
      <c r="E69" s="167"/>
      <c r="F69" s="167"/>
      <c r="G69" s="167"/>
      <c r="H69" s="163"/>
      <c r="I69" s="167"/>
      <c r="J69" s="167"/>
      <c r="K69" s="167"/>
      <c r="L69" s="167"/>
      <c r="M69" s="163"/>
      <c r="N69" s="167"/>
      <c r="O69" s="24"/>
    </row>
    <row r="70" spans="1:15" ht="12.75" customHeight="1" x14ac:dyDescent="0.25">
      <c r="A70" s="189"/>
      <c r="B70" s="167"/>
      <c r="C70" s="167"/>
      <c r="D70" s="167"/>
      <c r="E70" s="167"/>
      <c r="F70" s="167"/>
      <c r="G70" s="167"/>
      <c r="H70" s="163"/>
      <c r="I70" s="167"/>
      <c r="J70" s="167"/>
      <c r="K70" s="167"/>
      <c r="L70" s="167"/>
      <c r="M70" s="163"/>
      <c r="N70" s="167"/>
      <c r="O70" s="24"/>
    </row>
    <row r="71" spans="1:15" ht="12.75" customHeight="1" x14ac:dyDescent="0.25">
      <c r="A71" s="189"/>
      <c r="B71" s="167"/>
      <c r="C71" s="167"/>
      <c r="D71" s="167"/>
      <c r="E71" s="167"/>
      <c r="F71" s="167"/>
      <c r="G71" s="167"/>
      <c r="H71" s="163"/>
      <c r="I71" s="167"/>
      <c r="J71" s="167"/>
      <c r="K71" s="167"/>
      <c r="L71" s="167"/>
      <c r="M71" s="163"/>
      <c r="N71" s="167"/>
      <c r="O71" s="24"/>
    </row>
    <row r="72" spans="1:15" ht="12.75" customHeight="1" x14ac:dyDescent="0.25">
      <c r="A72" s="189"/>
      <c r="B72" s="167"/>
      <c r="C72" s="167"/>
      <c r="D72" s="167"/>
      <c r="E72" s="167"/>
      <c r="F72" s="167"/>
      <c r="G72" s="167"/>
      <c r="H72" s="163"/>
      <c r="I72" s="167"/>
      <c r="J72" s="167"/>
      <c r="K72" s="167"/>
      <c r="L72" s="167"/>
      <c r="M72" s="163"/>
      <c r="N72" s="167"/>
      <c r="O72" s="24"/>
    </row>
    <row r="73" spans="1:15" ht="12.75" customHeight="1" x14ac:dyDescent="0.25">
      <c r="A73" s="189"/>
      <c r="B73" s="167"/>
      <c r="C73" s="167"/>
      <c r="D73" s="167"/>
      <c r="E73" s="167"/>
      <c r="F73" s="167"/>
      <c r="G73" s="167"/>
      <c r="H73" s="163"/>
      <c r="I73" s="167"/>
      <c r="J73" s="167"/>
      <c r="K73" s="167"/>
      <c r="L73" s="167"/>
      <c r="M73" s="163"/>
      <c r="N73" s="167"/>
      <c r="O73" s="24"/>
    </row>
    <row r="74" spans="1:15" ht="12.75" customHeight="1" x14ac:dyDescent="0.25">
      <c r="A74" s="189"/>
      <c r="B74" s="167"/>
      <c r="C74" s="167"/>
      <c r="D74" s="167"/>
      <c r="E74" s="167"/>
      <c r="F74" s="167"/>
      <c r="G74" s="167"/>
      <c r="H74" s="163"/>
      <c r="I74" s="167"/>
      <c r="J74" s="167"/>
      <c r="K74" s="167"/>
      <c r="L74" s="167"/>
      <c r="M74" s="163"/>
      <c r="N74" s="167"/>
      <c r="O74" s="24"/>
    </row>
    <row r="75" spans="1:15" ht="12.75" customHeight="1" x14ac:dyDescent="0.25">
      <c r="A75" s="189"/>
      <c r="B75" s="167"/>
      <c r="C75" s="167"/>
      <c r="D75" s="167"/>
      <c r="E75" s="167"/>
      <c r="F75" s="167"/>
      <c r="G75" s="167"/>
      <c r="H75" s="163"/>
      <c r="I75" s="167"/>
      <c r="J75" s="167"/>
      <c r="K75" s="167"/>
      <c r="L75" s="167"/>
      <c r="M75" s="163"/>
      <c r="N75" s="167"/>
      <c r="O75" s="24"/>
    </row>
    <row r="76" spans="1:15" ht="12.75" customHeight="1" x14ac:dyDescent="0.25">
      <c r="A76" s="189"/>
      <c r="B76" s="167"/>
      <c r="C76" s="167"/>
      <c r="D76" s="167"/>
      <c r="E76" s="167"/>
      <c r="F76" s="167"/>
      <c r="G76" s="167"/>
      <c r="H76" s="163"/>
      <c r="I76" s="167"/>
      <c r="J76" s="167"/>
      <c r="K76" s="167"/>
      <c r="L76" s="167"/>
      <c r="M76" s="163"/>
      <c r="N76" s="167"/>
      <c r="O76" s="24"/>
    </row>
    <row r="77" spans="1:15" ht="12.75" customHeight="1" x14ac:dyDescent="0.25">
      <c r="A77" s="189"/>
      <c r="B77" s="167"/>
      <c r="C77" s="167"/>
      <c r="D77" s="167"/>
      <c r="E77" s="167"/>
      <c r="F77" s="167"/>
      <c r="G77" s="167"/>
      <c r="H77" s="163"/>
      <c r="I77" s="167"/>
      <c r="J77" s="167"/>
      <c r="K77" s="167"/>
      <c r="L77" s="167"/>
      <c r="M77" s="163"/>
      <c r="N77" s="167"/>
      <c r="O77" s="24"/>
    </row>
    <row r="78" spans="1:15" ht="12.75" customHeight="1" x14ac:dyDescent="0.25">
      <c r="A78" s="189"/>
      <c r="B78" s="167"/>
      <c r="C78" s="167"/>
      <c r="D78" s="167"/>
      <c r="E78" s="167"/>
      <c r="F78" s="167"/>
      <c r="G78" s="167"/>
      <c r="H78" s="163"/>
      <c r="I78" s="167"/>
      <c r="J78" s="167"/>
      <c r="K78" s="167"/>
      <c r="L78" s="167"/>
      <c r="M78" s="163"/>
      <c r="N78" s="167"/>
      <c r="O78" s="24"/>
    </row>
    <row r="79" spans="1:15" ht="12.75" customHeight="1" x14ac:dyDescent="0.25">
      <c r="A79" s="189"/>
      <c r="B79" s="167"/>
      <c r="C79" s="167"/>
      <c r="D79" s="167"/>
      <c r="E79" s="167"/>
      <c r="F79" s="167"/>
      <c r="G79" s="167"/>
      <c r="H79" s="163"/>
      <c r="I79" s="167"/>
      <c r="J79" s="167"/>
      <c r="K79" s="167"/>
      <c r="L79" s="167"/>
      <c r="M79" s="163"/>
      <c r="N79" s="167"/>
      <c r="O79" s="24"/>
    </row>
    <row r="80" spans="1:15" ht="12.75" customHeight="1" x14ac:dyDescent="0.25">
      <c r="A80" s="189"/>
      <c r="B80" s="167"/>
      <c r="C80" s="167"/>
      <c r="D80" s="167"/>
      <c r="E80" s="167"/>
      <c r="F80" s="167"/>
      <c r="G80" s="167"/>
      <c r="H80" s="163"/>
      <c r="I80" s="167"/>
      <c r="J80" s="167"/>
      <c r="K80" s="167"/>
      <c r="L80" s="167"/>
      <c r="M80" s="163"/>
      <c r="N80" s="167"/>
      <c r="O80" s="24"/>
    </row>
    <row r="81" spans="1:15" ht="12.75" customHeight="1" x14ac:dyDescent="0.25">
      <c r="A81" s="189"/>
      <c r="B81" s="167"/>
      <c r="C81" s="167"/>
      <c r="D81" s="167"/>
      <c r="E81" s="167"/>
      <c r="F81" s="167"/>
      <c r="G81" s="167"/>
      <c r="H81" s="163"/>
      <c r="I81" s="167"/>
      <c r="J81" s="167"/>
      <c r="K81" s="167"/>
      <c r="L81" s="167"/>
      <c r="M81" s="163"/>
      <c r="N81" s="167"/>
      <c r="O81" s="24"/>
    </row>
    <row r="82" spans="1:15" ht="12.75" customHeight="1" x14ac:dyDescent="0.25">
      <c r="A82" s="189"/>
      <c r="B82" s="167"/>
      <c r="C82" s="167"/>
      <c r="D82" s="167"/>
      <c r="E82" s="167"/>
      <c r="F82" s="167"/>
      <c r="G82" s="167"/>
      <c r="H82" s="163"/>
      <c r="I82" s="167"/>
      <c r="J82" s="167"/>
      <c r="K82" s="167"/>
      <c r="L82" s="167"/>
      <c r="M82" s="163"/>
      <c r="N82" s="167"/>
      <c r="O82" s="24"/>
    </row>
    <row r="83" spans="1:15" ht="12.75" customHeight="1" x14ac:dyDescent="0.25">
      <c r="A83" s="189"/>
      <c r="B83" s="167"/>
      <c r="C83" s="167"/>
      <c r="D83" s="167"/>
      <c r="E83" s="167"/>
      <c r="F83" s="167"/>
      <c r="G83" s="167"/>
      <c r="H83" s="163"/>
      <c r="I83" s="167"/>
      <c r="J83" s="167"/>
      <c r="K83" s="167"/>
      <c r="L83" s="167"/>
      <c r="M83" s="163"/>
      <c r="N83" s="167"/>
      <c r="O83" s="24"/>
    </row>
    <row r="84" spans="1:15" ht="12.75" customHeight="1" x14ac:dyDescent="0.25">
      <c r="A84" s="189"/>
      <c r="B84" s="167"/>
      <c r="C84" s="167"/>
      <c r="D84" s="167"/>
      <c r="E84" s="167"/>
      <c r="F84" s="167"/>
      <c r="G84" s="167"/>
      <c r="H84" s="163"/>
      <c r="I84" s="167"/>
      <c r="J84" s="167"/>
      <c r="K84" s="167"/>
      <c r="L84" s="167"/>
      <c r="M84" s="163"/>
      <c r="N84" s="167"/>
      <c r="O84" s="24"/>
    </row>
    <row r="85" spans="1:15" ht="12.75" customHeight="1" x14ac:dyDescent="0.25">
      <c r="A85" s="189"/>
      <c r="B85" s="167"/>
      <c r="C85" s="167"/>
      <c r="D85" s="167"/>
      <c r="E85" s="167"/>
      <c r="F85" s="167"/>
      <c r="G85" s="167"/>
      <c r="H85" s="163"/>
      <c r="I85" s="167"/>
      <c r="J85" s="167"/>
      <c r="K85" s="167"/>
      <c r="L85" s="167"/>
      <c r="M85" s="163"/>
      <c r="N85" s="167"/>
      <c r="O85" s="24"/>
    </row>
    <row r="86" spans="1:15" ht="12.75" customHeight="1" x14ac:dyDescent="0.25">
      <c r="A86" s="189"/>
      <c r="B86" s="167"/>
      <c r="C86" s="167"/>
      <c r="D86" s="167"/>
      <c r="E86" s="167"/>
      <c r="F86" s="167"/>
      <c r="G86" s="167"/>
      <c r="H86" s="163"/>
      <c r="I86" s="167"/>
      <c r="J86" s="167"/>
      <c r="K86" s="167"/>
      <c r="L86" s="167"/>
      <c r="M86" s="163"/>
      <c r="N86" s="167"/>
      <c r="O86" s="24"/>
    </row>
    <row r="87" spans="1:15" ht="12.75" customHeight="1" x14ac:dyDescent="0.25">
      <c r="A87" s="189"/>
      <c r="B87" s="167"/>
      <c r="C87" s="167"/>
      <c r="D87" s="167"/>
      <c r="E87" s="167"/>
      <c r="F87" s="167"/>
      <c r="G87" s="167"/>
      <c r="H87" s="163"/>
      <c r="I87" s="167"/>
      <c r="J87" s="167"/>
      <c r="K87" s="167"/>
      <c r="L87" s="167"/>
      <c r="M87" s="163"/>
      <c r="N87" s="167"/>
      <c r="O87" s="24"/>
    </row>
    <row r="88" spans="1:15" ht="12.75" customHeight="1" x14ac:dyDescent="0.25">
      <c r="A88" s="63"/>
      <c r="B88" s="59"/>
      <c r="C88" s="59"/>
      <c r="D88" s="59"/>
      <c r="E88" s="59"/>
      <c r="F88" s="59"/>
      <c r="G88" s="59"/>
      <c r="H88" s="131"/>
      <c r="I88" s="59"/>
      <c r="J88" s="59"/>
      <c r="K88" s="59"/>
      <c r="L88" s="59"/>
      <c r="M88" s="131"/>
      <c r="N88" s="59"/>
    </row>
    <row r="89" spans="1:15" ht="12.75" customHeight="1" x14ac:dyDescent="0.25">
      <c r="A89" s="63"/>
      <c r="B89" s="59"/>
      <c r="C89" s="59"/>
      <c r="D89" s="59"/>
      <c r="E89" s="59"/>
      <c r="F89" s="59"/>
      <c r="G89" s="59"/>
      <c r="H89" s="131"/>
      <c r="I89" s="59"/>
      <c r="J89" s="59"/>
      <c r="K89" s="59"/>
      <c r="L89" s="59"/>
      <c r="M89" s="131"/>
      <c r="N89" s="59"/>
    </row>
    <row r="90" spans="1:15" ht="12.75" customHeight="1" x14ac:dyDescent="0.25">
      <c r="A90" s="63"/>
      <c r="B90" s="59"/>
      <c r="C90" s="59"/>
      <c r="D90" s="59"/>
      <c r="E90" s="59"/>
      <c r="F90" s="59"/>
      <c r="G90" s="59"/>
      <c r="H90" s="131"/>
      <c r="I90" s="59"/>
      <c r="J90" s="59"/>
      <c r="K90" s="59"/>
      <c r="L90" s="59"/>
      <c r="M90" s="131"/>
      <c r="N90" s="59"/>
    </row>
    <row r="91" spans="1:15" ht="12.75" customHeight="1" x14ac:dyDescent="0.25">
      <c r="A91" s="63"/>
      <c r="B91" s="59"/>
      <c r="C91" s="59"/>
      <c r="D91" s="59"/>
      <c r="E91" s="59"/>
      <c r="F91" s="59"/>
      <c r="G91" s="59"/>
      <c r="H91" s="131"/>
      <c r="I91" s="59"/>
      <c r="J91" s="59"/>
      <c r="K91" s="59"/>
      <c r="L91" s="59"/>
      <c r="M91" s="131"/>
      <c r="N91" s="59"/>
    </row>
    <row r="92" spans="1:15" ht="12.75" customHeight="1" x14ac:dyDescent="0.25">
      <c r="A92" s="63"/>
      <c r="B92" s="59"/>
      <c r="C92" s="59"/>
      <c r="D92" s="59"/>
      <c r="E92" s="59"/>
      <c r="F92" s="59"/>
      <c r="G92" s="59"/>
      <c r="H92" s="131"/>
      <c r="I92" s="59"/>
      <c r="J92" s="59"/>
      <c r="K92" s="59"/>
      <c r="L92" s="59"/>
      <c r="M92" s="131"/>
      <c r="N92" s="59"/>
    </row>
    <row r="93" spans="1:15" ht="12.75" customHeight="1" x14ac:dyDescent="0.25">
      <c r="A93" s="63"/>
      <c r="B93" s="59"/>
      <c r="C93" s="59"/>
      <c r="D93" s="59"/>
      <c r="E93" s="59"/>
      <c r="F93" s="59"/>
      <c r="G93" s="59"/>
      <c r="H93" s="131"/>
      <c r="I93" s="59"/>
      <c r="J93" s="59"/>
      <c r="K93" s="59"/>
      <c r="L93" s="59"/>
      <c r="M93" s="131"/>
      <c r="N93" s="59"/>
    </row>
    <row r="94" spans="1:15" ht="12.75" customHeight="1" x14ac:dyDescent="0.25">
      <c r="A94" s="63"/>
      <c r="B94" s="59"/>
      <c r="C94" s="59"/>
      <c r="D94" s="59"/>
      <c r="E94" s="59"/>
      <c r="F94" s="59"/>
      <c r="G94" s="59"/>
      <c r="H94" s="131"/>
      <c r="I94" s="59"/>
      <c r="J94" s="59"/>
      <c r="K94" s="59"/>
      <c r="L94" s="59"/>
      <c r="M94" s="131"/>
      <c r="N94" s="59"/>
    </row>
    <row r="95" spans="1:15" ht="12.75" customHeight="1" x14ac:dyDescent="0.25">
      <c r="A95" s="63"/>
      <c r="B95" s="59"/>
      <c r="C95" s="59"/>
      <c r="D95" s="59"/>
      <c r="E95" s="59"/>
      <c r="F95" s="59"/>
      <c r="G95" s="59"/>
      <c r="H95" s="131"/>
      <c r="I95" s="59"/>
      <c r="J95" s="59"/>
      <c r="K95" s="59"/>
      <c r="L95" s="59"/>
      <c r="M95" s="131"/>
      <c r="N95" s="59"/>
    </row>
    <row r="96" spans="1:15" ht="12.75" customHeight="1" x14ac:dyDescent="0.25">
      <c r="A96" s="63"/>
      <c r="B96" s="59"/>
      <c r="C96" s="59"/>
      <c r="D96" s="59"/>
      <c r="E96" s="59"/>
      <c r="F96" s="59"/>
      <c r="G96" s="59"/>
      <c r="H96" s="131"/>
      <c r="I96" s="59"/>
      <c r="J96" s="59"/>
      <c r="K96" s="59"/>
      <c r="L96" s="59"/>
      <c r="M96" s="131"/>
      <c r="N96" s="59"/>
    </row>
    <row r="97" spans="1:14" ht="12.75" customHeight="1" x14ac:dyDescent="0.25">
      <c r="A97" s="63"/>
      <c r="B97" s="59"/>
      <c r="C97" s="59"/>
      <c r="D97" s="59"/>
      <c r="E97" s="59"/>
      <c r="F97" s="59"/>
      <c r="G97" s="59"/>
      <c r="H97" s="131"/>
      <c r="I97" s="59"/>
      <c r="J97" s="59"/>
      <c r="K97" s="59"/>
      <c r="L97" s="59"/>
      <c r="M97" s="131"/>
      <c r="N97" s="59"/>
    </row>
    <row r="98" spans="1:14" ht="12.75" customHeight="1" x14ac:dyDescent="0.25">
      <c r="A98" s="63"/>
      <c r="B98" s="59"/>
      <c r="C98" s="59"/>
      <c r="D98" s="59"/>
      <c r="E98" s="59"/>
      <c r="F98" s="59"/>
      <c r="G98" s="59"/>
      <c r="H98" s="131"/>
      <c r="I98" s="59"/>
      <c r="J98" s="59"/>
      <c r="K98" s="59"/>
      <c r="L98" s="59"/>
      <c r="M98" s="131"/>
      <c r="N98" s="59"/>
    </row>
    <row r="99" spans="1:14" ht="12.75" customHeight="1" x14ac:dyDescent="0.25">
      <c r="A99" s="63"/>
      <c r="B99" s="59"/>
      <c r="C99" s="59"/>
      <c r="D99" s="59"/>
      <c r="E99" s="59"/>
      <c r="F99" s="59"/>
      <c r="G99" s="59"/>
      <c r="H99" s="131"/>
      <c r="I99" s="59"/>
      <c r="J99" s="59"/>
      <c r="K99" s="59"/>
      <c r="L99" s="59"/>
      <c r="M99" s="131"/>
      <c r="N99" s="59"/>
    </row>
    <row r="100" spans="1:14" ht="12.75" customHeight="1" x14ac:dyDescent="0.25">
      <c r="A100" s="63"/>
      <c r="B100" s="59"/>
      <c r="C100" s="59"/>
      <c r="D100" s="59"/>
      <c r="E100" s="59"/>
      <c r="F100" s="59"/>
      <c r="G100" s="59"/>
      <c r="H100" s="131"/>
      <c r="I100" s="59"/>
      <c r="J100" s="59"/>
      <c r="K100" s="59"/>
      <c r="L100" s="59"/>
      <c r="M100" s="131"/>
      <c r="N100" s="59"/>
    </row>
    <row r="101" spans="1:14" ht="12.75" customHeight="1" x14ac:dyDescent="0.25">
      <c r="A101" s="63"/>
      <c r="B101" s="59"/>
      <c r="C101" s="59"/>
      <c r="D101" s="59"/>
      <c r="E101" s="59"/>
      <c r="F101" s="59"/>
      <c r="G101" s="59"/>
      <c r="H101" s="131"/>
      <c r="I101" s="59"/>
      <c r="J101" s="59"/>
      <c r="K101" s="59"/>
      <c r="L101" s="59"/>
      <c r="M101" s="131"/>
      <c r="N101" s="59"/>
    </row>
    <row r="102" spans="1:14" ht="12.75" customHeight="1" x14ac:dyDescent="0.25">
      <c r="A102" s="63"/>
      <c r="B102" s="59"/>
      <c r="C102" s="59"/>
      <c r="D102" s="59"/>
      <c r="E102" s="59"/>
      <c r="F102" s="59"/>
      <c r="G102" s="59"/>
      <c r="H102" s="131"/>
      <c r="I102" s="59"/>
      <c r="J102" s="59"/>
      <c r="K102" s="59"/>
      <c r="L102" s="59"/>
      <c r="M102" s="131"/>
      <c r="N102" s="59"/>
    </row>
    <row r="103" spans="1:14" ht="12.75" customHeight="1" x14ac:dyDescent="0.25">
      <c r="A103" s="63"/>
      <c r="B103" s="59"/>
      <c r="C103" s="59"/>
      <c r="D103" s="59"/>
      <c r="E103" s="59"/>
      <c r="F103" s="59"/>
      <c r="G103" s="59"/>
      <c r="H103" s="131"/>
      <c r="I103" s="59"/>
      <c r="J103" s="59"/>
      <c r="K103" s="59"/>
      <c r="L103" s="59"/>
      <c r="M103" s="131"/>
      <c r="N103" s="59"/>
    </row>
    <row r="104" spans="1:14" ht="12.75" customHeight="1" x14ac:dyDescent="0.25">
      <c r="A104" s="63"/>
      <c r="B104" s="59"/>
      <c r="C104" s="59"/>
      <c r="D104" s="59"/>
      <c r="E104" s="59"/>
      <c r="F104" s="59"/>
      <c r="G104" s="59"/>
      <c r="H104" s="131"/>
      <c r="I104" s="59"/>
      <c r="J104" s="59"/>
      <c r="K104" s="59"/>
      <c r="L104" s="59"/>
      <c r="M104" s="131"/>
      <c r="N104" s="59"/>
    </row>
    <row r="105" spans="1:14" ht="12.75" customHeight="1" x14ac:dyDescent="0.25">
      <c r="A105" s="63"/>
      <c r="B105" s="59"/>
      <c r="C105" s="59"/>
      <c r="D105" s="59"/>
      <c r="E105" s="59"/>
      <c r="F105" s="59"/>
      <c r="G105" s="59"/>
      <c r="H105" s="131"/>
      <c r="I105" s="59"/>
      <c r="J105" s="59"/>
      <c r="K105" s="59"/>
      <c r="L105" s="59"/>
      <c r="M105" s="131"/>
      <c r="N105" s="59"/>
    </row>
    <row r="106" spans="1:14" ht="12.75" customHeight="1" x14ac:dyDescent="0.25">
      <c r="A106" s="63"/>
      <c r="B106" s="59"/>
      <c r="C106" s="59"/>
      <c r="D106" s="59"/>
      <c r="E106" s="59"/>
      <c r="F106" s="59"/>
      <c r="G106" s="59"/>
      <c r="H106" s="131"/>
      <c r="I106" s="59"/>
      <c r="J106" s="59"/>
      <c r="K106" s="59"/>
      <c r="L106" s="59"/>
      <c r="M106" s="131"/>
      <c r="N106" s="59"/>
    </row>
    <row r="107" spans="1:14" ht="12.75" customHeight="1" x14ac:dyDescent="0.25">
      <c r="A107" s="63"/>
      <c r="B107" s="59"/>
      <c r="C107" s="59"/>
      <c r="D107" s="59"/>
      <c r="E107" s="59"/>
      <c r="F107" s="59"/>
      <c r="G107" s="59"/>
      <c r="H107" s="131"/>
      <c r="I107" s="59"/>
      <c r="J107" s="59"/>
      <c r="K107" s="59"/>
      <c r="L107" s="59"/>
      <c r="M107" s="131"/>
      <c r="N107" s="59"/>
    </row>
    <row r="108" spans="1:14" ht="12.75" customHeight="1" x14ac:dyDescent="0.25">
      <c r="A108" s="63"/>
      <c r="B108" s="59"/>
      <c r="C108" s="59"/>
      <c r="D108" s="59"/>
      <c r="E108" s="59"/>
      <c r="F108" s="59"/>
      <c r="G108" s="59"/>
      <c r="H108" s="131"/>
      <c r="I108" s="59"/>
      <c r="J108" s="59"/>
      <c r="K108" s="59"/>
      <c r="L108" s="59"/>
      <c r="M108" s="131"/>
      <c r="N108" s="59"/>
    </row>
    <row r="109" spans="1:14" ht="12.75" customHeight="1" x14ac:dyDescent="0.25">
      <c r="A109" s="63"/>
      <c r="B109" s="59"/>
      <c r="C109" s="59"/>
      <c r="D109" s="59"/>
      <c r="E109" s="59"/>
      <c r="F109" s="59"/>
      <c r="G109" s="59"/>
      <c r="H109" s="131"/>
      <c r="I109" s="59"/>
      <c r="J109" s="59"/>
      <c r="K109" s="59"/>
      <c r="L109" s="59"/>
      <c r="M109" s="131"/>
      <c r="N109" s="59"/>
    </row>
    <row r="110" spans="1:14" ht="12.75" customHeight="1" x14ac:dyDescent="0.25">
      <c r="A110" s="63"/>
      <c r="B110" s="59"/>
      <c r="C110" s="59"/>
      <c r="D110" s="59"/>
      <c r="E110" s="59"/>
      <c r="F110" s="59"/>
      <c r="G110" s="59"/>
      <c r="H110" s="131"/>
      <c r="I110" s="59"/>
      <c r="J110" s="59"/>
      <c r="K110" s="59"/>
      <c r="L110" s="59"/>
      <c r="M110" s="131"/>
      <c r="N110" s="59"/>
    </row>
    <row r="111" spans="1:14" ht="12.75" customHeight="1" x14ac:dyDescent="0.25">
      <c r="A111" s="63"/>
      <c r="B111" s="59"/>
      <c r="C111" s="59"/>
      <c r="D111" s="59"/>
      <c r="E111" s="59"/>
      <c r="F111" s="59"/>
      <c r="G111" s="59"/>
      <c r="H111" s="131"/>
      <c r="I111" s="59"/>
      <c r="J111" s="59"/>
      <c r="K111" s="59"/>
      <c r="L111" s="59"/>
      <c r="M111" s="131"/>
      <c r="N111" s="59"/>
    </row>
    <row r="112" spans="1:14" ht="12.75" customHeight="1" x14ac:dyDescent="0.25">
      <c r="A112" s="63"/>
      <c r="B112" s="59"/>
      <c r="C112" s="59"/>
      <c r="D112" s="59"/>
      <c r="E112" s="59"/>
      <c r="F112" s="59"/>
      <c r="G112" s="59"/>
      <c r="H112" s="131"/>
      <c r="I112" s="59"/>
      <c r="J112" s="59"/>
      <c r="K112" s="59"/>
      <c r="L112" s="59"/>
      <c r="M112" s="131"/>
      <c r="N112" s="59"/>
    </row>
    <row r="113" spans="1:14" ht="12.75" customHeight="1" x14ac:dyDescent="0.25">
      <c r="A113" s="63"/>
      <c r="B113" s="59"/>
      <c r="C113" s="59"/>
      <c r="D113" s="59"/>
      <c r="E113" s="59"/>
      <c r="F113" s="59"/>
      <c r="G113" s="59"/>
      <c r="H113" s="131"/>
      <c r="I113" s="59"/>
      <c r="J113" s="59"/>
      <c r="K113" s="59"/>
      <c r="L113" s="59"/>
      <c r="M113" s="131"/>
      <c r="N113" s="59"/>
    </row>
    <row r="114" spans="1:14" ht="12.75" customHeight="1" x14ac:dyDescent="0.25">
      <c r="A114" s="63"/>
      <c r="B114" s="59"/>
      <c r="C114" s="59"/>
      <c r="D114" s="59"/>
      <c r="E114" s="59"/>
      <c r="F114" s="59"/>
      <c r="G114" s="59"/>
      <c r="H114" s="131"/>
      <c r="I114" s="59"/>
      <c r="J114" s="59"/>
      <c r="K114" s="59"/>
      <c r="L114" s="59"/>
      <c r="M114" s="131"/>
      <c r="N114" s="59"/>
    </row>
    <row r="115" spans="1:14" ht="12.75" customHeight="1" x14ac:dyDescent="0.25">
      <c r="A115" s="63"/>
      <c r="B115" s="59"/>
      <c r="C115" s="59"/>
      <c r="D115" s="59"/>
      <c r="E115" s="59"/>
      <c r="F115" s="59"/>
      <c r="G115" s="59"/>
      <c r="H115" s="131"/>
      <c r="I115" s="59"/>
      <c r="J115" s="59"/>
      <c r="K115" s="59"/>
      <c r="L115" s="59"/>
      <c r="M115" s="131"/>
      <c r="N115" s="59"/>
    </row>
    <row r="116" spans="1:14" ht="12.75" customHeight="1" x14ac:dyDescent="0.25">
      <c r="A116" s="63"/>
      <c r="B116" s="59"/>
      <c r="C116" s="59"/>
      <c r="D116" s="59"/>
      <c r="E116" s="59"/>
      <c r="F116" s="59"/>
      <c r="G116" s="59"/>
      <c r="H116" s="131"/>
      <c r="I116" s="59"/>
      <c r="J116" s="59"/>
      <c r="K116" s="59"/>
      <c r="L116" s="59"/>
      <c r="M116" s="131"/>
      <c r="N116" s="59"/>
    </row>
    <row r="117" spans="1:14" ht="12.75" customHeight="1" x14ac:dyDescent="0.25">
      <c r="A117" s="63"/>
      <c r="B117" s="59"/>
      <c r="C117" s="59"/>
      <c r="D117" s="59"/>
      <c r="E117" s="59"/>
      <c r="F117" s="59"/>
      <c r="G117" s="59"/>
      <c r="H117" s="131"/>
      <c r="I117" s="59"/>
      <c r="J117" s="59"/>
      <c r="K117" s="59"/>
      <c r="L117" s="59"/>
      <c r="M117" s="131"/>
      <c r="N117" s="59"/>
    </row>
    <row r="118" spans="1:14" ht="12.75" customHeight="1" x14ac:dyDescent="0.25">
      <c r="A118" s="63"/>
      <c r="B118" s="59"/>
      <c r="C118" s="59"/>
      <c r="D118" s="59"/>
      <c r="E118" s="59"/>
      <c r="F118" s="59"/>
      <c r="G118" s="59"/>
      <c r="H118" s="131"/>
      <c r="I118" s="59"/>
      <c r="J118" s="59"/>
      <c r="K118" s="59"/>
      <c r="L118" s="59"/>
      <c r="M118" s="131"/>
      <c r="N118" s="59"/>
    </row>
    <row r="119" spans="1:14" ht="12.75" customHeight="1" x14ac:dyDescent="0.25">
      <c r="A119" s="63"/>
      <c r="B119" s="59"/>
      <c r="C119" s="59"/>
      <c r="D119" s="59"/>
      <c r="E119" s="59"/>
      <c r="F119" s="59"/>
      <c r="G119" s="59"/>
      <c r="H119" s="131"/>
      <c r="I119" s="59"/>
      <c r="J119" s="59"/>
      <c r="K119" s="59"/>
      <c r="L119" s="59"/>
      <c r="M119" s="131"/>
      <c r="N119" s="59"/>
    </row>
    <row r="120" spans="1:14" ht="12.75" customHeight="1" x14ac:dyDescent="0.25">
      <c r="A120" s="63"/>
      <c r="B120" s="59"/>
      <c r="C120" s="59"/>
      <c r="D120" s="59"/>
      <c r="E120" s="59"/>
      <c r="F120" s="59"/>
      <c r="G120" s="59"/>
      <c r="H120" s="131"/>
      <c r="I120" s="59"/>
      <c r="J120" s="59"/>
      <c r="K120" s="59"/>
      <c r="L120" s="59"/>
      <c r="M120" s="131"/>
      <c r="N120" s="59"/>
    </row>
    <row r="121" spans="1:14" ht="12.75" customHeight="1" x14ac:dyDescent="0.25">
      <c r="A121" s="63"/>
      <c r="B121" s="59"/>
      <c r="C121" s="59"/>
      <c r="D121" s="59"/>
      <c r="E121" s="59"/>
      <c r="F121" s="59"/>
      <c r="G121" s="59"/>
      <c r="H121" s="131"/>
      <c r="I121" s="59"/>
      <c r="J121" s="59"/>
      <c r="K121" s="59"/>
      <c r="L121" s="59"/>
      <c r="M121" s="131"/>
      <c r="N121" s="59"/>
    </row>
    <row r="122" spans="1:14" ht="12.75" customHeight="1" x14ac:dyDescent="0.25">
      <c r="A122" s="63"/>
      <c r="B122" s="59"/>
      <c r="C122" s="59"/>
      <c r="D122" s="59"/>
      <c r="E122" s="59"/>
      <c r="F122" s="59"/>
      <c r="G122" s="59"/>
      <c r="H122" s="131"/>
      <c r="I122" s="59"/>
      <c r="J122" s="59"/>
      <c r="K122" s="59"/>
      <c r="L122" s="59"/>
      <c r="M122" s="131"/>
      <c r="N122" s="59"/>
    </row>
    <row r="123" spans="1:14" ht="12.75" customHeight="1" x14ac:dyDescent="0.25">
      <c r="A123" s="63"/>
      <c r="B123" s="59"/>
      <c r="C123" s="59"/>
      <c r="D123" s="59"/>
      <c r="E123" s="59"/>
      <c r="F123" s="59"/>
      <c r="G123" s="59"/>
      <c r="H123" s="131"/>
      <c r="I123" s="59"/>
      <c r="J123" s="59"/>
      <c r="K123" s="59"/>
      <c r="L123" s="59"/>
      <c r="M123" s="131"/>
      <c r="N123" s="59"/>
    </row>
    <row r="124" spans="1:14" ht="12.75" customHeight="1" x14ac:dyDescent="0.25">
      <c r="A124" s="63"/>
      <c r="B124" s="59"/>
      <c r="C124" s="59"/>
      <c r="D124" s="59"/>
      <c r="E124" s="59"/>
      <c r="F124" s="59"/>
      <c r="G124" s="59"/>
      <c r="H124" s="131"/>
      <c r="I124" s="59"/>
      <c r="J124" s="59"/>
      <c r="K124" s="59"/>
      <c r="L124" s="59"/>
      <c r="M124" s="131"/>
      <c r="N124" s="59"/>
    </row>
    <row r="125" spans="1:14" ht="12.75" customHeight="1" x14ac:dyDescent="0.25">
      <c r="A125" s="63"/>
      <c r="B125" s="59"/>
      <c r="C125" s="59"/>
      <c r="D125" s="59"/>
      <c r="E125" s="59"/>
      <c r="F125" s="59"/>
      <c r="G125" s="59"/>
      <c r="H125" s="131"/>
      <c r="I125" s="59"/>
      <c r="J125" s="59"/>
      <c r="K125" s="59"/>
      <c r="L125" s="59"/>
      <c r="M125" s="131"/>
      <c r="N125" s="59"/>
    </row>
    <row r="126" spans="1:14" ht="12.75" customHeight="1" x14ac:dyDescent="0.25">
      <c r="A126" s="63"/>
      <c r="B126" s="59"/>
      <c r="C126" s="59"/>
      <c r="D126" s="59"/>
      <c r="E126" s="59"/>
      <c r="F126" s="59"/>
      <c r="G126" s="59"/>
      <c r="H126" s="131"/>
      <c r="I126" s="59"/>
      <c r="J126" s="59"/>
      <c r="K126" s="59"/>
      <c r="L126" s="59"/>
      <c r="M126" s="131"/>
      <c r="N126" s="59"/>
    </row>
    <row r="127" spans="1:14" ht="12.75" customHeight="1" x14ac:dyDescent="0.25">
      <c r="A127" s="63"/>
      <c r="B127" s="59"/>
      <c r="C127" s="59"/>
      <c r="D127" s="59"/>
      <c r="E127" s="59"/>
      <c r="F127" s="59"/>
      <c r="G127" s="59"/>
      <c r="H127" s="131"/>
      <c r="I127" s="59"/>
      <c r="J127" s="59"/>
      <c r="K127" s="59"/>
      <c r="L127" s="59"/>
      <c r="M127" s="131"/>
      <c r="N127" s="59"/>
    </row>
    <row r="128" spans="1:14" ht="12.75" customHeight="1" x14ac:dyDescent="0.25">
      <c r="A128" s="63"/>
      <c r="B128" s="59"/>
      <c r="C128" s="59"/>
      <c r="D128" s="59"/>
      <c r="E128" s="59"/>
      <c r="F128" s="59"/>
      <c r="G128" s="59"/>
      <c r="H128" s="131"/>
      <c r="I128" s="59"/>
      <c r="J128" s="59"/>
      <c r="K128" s="59"/>
      <c r="L128" s="59"/>
      <c r="M128" s="131"/>
      <c r="N128" s="59"/>
    </row>
    <row r="129" spans="1:14" ht="12.75" customHeight="1" x14ac:dyDescent="0.25">
      <c r="A129" s="63"/>
      <c r="B129" s="59"/>
      <c r="C129" s="59"/>
      <c r="D129" s="59"/>
      <c r="E129" s="59"/>
      <c r="F129" s="59"/>
      <c r="G129" s="59"/>
      <c r="H129" s="131"/>
      <c r="I129" s="59"/>
      <c r="J129" s="59"/>
      <c r="K129" s="59"/>
      <c r="L129" s="59"/>
      <c r="M129" s="131"/>
      <c r="N129" s="59"/>
    </row>
    <row r="130" spans="1:14" ht="12.75" customHeight="1" x14ac:dyDescent="0.25">
      <c r="A130" s="63"/>
      <c r="B130" s="59"/>
      <c r="C130" s="59"/>
      <c r="D130" s="59"/>
      <c r="E130" s="59"/>
      <c r="F130" s="59"/>
      <c r="G130" s="59"/>
      <c r="H130" s="131"/>
      <c r="I130" s="59"/>
      <c r="J130" s="59"/>
      <c r="K130" s="59"/>
      <c r="L130" s="59"/>
      <c r="M130" s="131"/>
      <c r="N130" s="59"/>
    </row>
    <row r="131" spans="1:14" ht="12.75" customHeight="1" x14ac:dyDescent="0.25">
      <c r="A131" s="63"/>
      <c r="B131" s="59"/>
      <c r="C131" s="59"/>
      <c r="D131" s="59"/>
      <c r="E131" s="59"/>
      <c r="F131" s="59"/>
      <c r="G131" s="59"/>
      <c r="H131" s="131"/>
      <c r="I131" s="59"/>
      <c r="J131" s="59"/>
      <c r="K131" s="59"/>
      <c r="L131" s="59"/>
      <c r="M131" s="131"/>
      <c r="N131" s="59"/>
    </row>
    <row r="132" spans="1:14" ht="12.75" customHeight="1" x14ac:dyDescent="0.25">
      <c r="A132" s="63"/>
      <c r="B132" s="59"/>
      <c r="C132" s="59"/>
      <c r="D132" s="59"/>
      <c r="E132" s="59"/>
      <c r="F132" s="59"/>
      <c r="G132" s="59"/>
      <c r="H132" s="131"/>
      <c r="I132" s="59"/>
      <c r="J132" s="59"/>
      <c r="K132" s="59"/>
      <c r="L132" s="59"/>
      <c r="M132" s="131"/>
      <c r="N132" s="59"/>
    </row>
    <row r="133" spans="1:14" ht="12.75" customHeight="1" x14ac:dyDescent="0.25">
      <c r="A133" s="63"/>
      <c r="B133" s="59"/>
      <c r="C133" s="59"/>
      <c r="D133" s="59"/>
      <c r="E133" s="59"/>
      <c r="F133" s="59"/>
      <c r="G133" s="59"/>
      <c r="H133" s="131"/>
      <c r="I133" s="59"/>
      <c r="J133" s="59"/>
      <c r="K133" s="59"/>
      <c r="L133" s="59"/>
      <c r="M133" s="131"/>
      <c r="N133" s="59"/>
    </row>
    <row r="134" spans="1:14" ht="12.75" customHeight="1" x14ac:dyDescent="0.25">
      <c r="A134" s="63"/>
      <c r="B134" s="59"/>
      <c r="C134" s="59"/>
      <c r="D134" s="59"/>
      <c r="E134" s="59"/>
      <c r="F134" s="59"/>
      <c r="G134" s="59"/>
      <c r="H134" s="131"/>
      <c r="I134" s="59"/>
      <c r="J134" s="59"/>
      <c r="K134" s="59"/>
      <c r="L134" s="59"/>
      <c r="M134" s="131"/>
      <c r="N134" s="59"/>
    </row>
    <row r="135" spans="1:14" ht="12.75" customHeight="1" x14ac:dyDescent="0.25">
      <c r="A135" s="63"/>
      <c r="B135" s="59"/>
      <c r="C135" s="59"/>
      <c r="D135" s="59"/>
      <c r="E135" s="59"/>
      <c r="F135" s="59"/>
      <c r="G135" s="59"/>
      <c r="H135" s="131"/>
      <c r="I135" s="59"/>
      <c r="J135" s="59"/>
      <c r="K135" s="59"/>
      <c r="L135" s="59"/>
      <c r="M135" s="131"/>
      <c r="N135" s="59"/>
    </row>
    <row r="136" spans="1:14" ht="12.75" customHeight="1" x14ac:dyDescent="0.25">
      <c r="A136" s="63"/>
      <c r="B136" s="59"/>
      <c r="C136" s="59"/>
      <c r="D136" s="59"/>
      <c r="E136" s="59"/>
      <c r="F136" s="59"/>
      <c r="G136" s="59"/>
      <c r="H136" s="131"/>
      <c r="I136" s="59"/>
      <c r="J136" s="59"/>
      <c r="K136" s="59"/>
      <c r="L136" s="59"/>
      <c r="M136" s="131"/>
      <c r="N136" s="59"/>
    </row>
    <row r="137" spans="1:14" ht="12.75" customHeight="1" x14ac:dyDescent="0.25">
      <c r="A137" s="63"/>
      <c r="B137" s="59"/>
      <c r="C137" s="59"/>
      <c r="D137" s="59"/>
      <c r="E137" s="59"/>
      <c r="F137" s="59"/>
      <c r="G137" s="59"/>
      <c r="H137" s="131"/>
      <c r="I137" s="59"/>
      <c r="J137" s="59"/>
      <c r="K137" s="59"/>
      <c r="L137" s="59"/>
      <c r="M137" s="131"/>
      <c r="N137" s="59"/>
    </row>
    <row r="138" spans="1:14" ht="12.75" customHeight="1" x14ac:dyDescent="0.25">
      <c r="A138" s="63"/>
      <c r="B138" s="59"/>
      <c r="C138" s="59"/>
      <c r="D138" s="59"/>
      <c r="E138" s="59"/>
      <c r="F138" s="59"/>
      <c r="G138" s="59"/>
      <c r="H138" s="131"/>
      <c r="I138" s="59"/>
      <c r="J138" s="59"/>
      <c r="K138" s="59"/>
      <c r="L138" s="59"/>
      <c r="M138" s="131"/>
      <c r="N138" s="59"/>
    </row>
    <row r="139" spans="1:14" ht="12.75" customHeight="1" x14ac:dyDescent="0.25">
      <c r="A139" s="63"/>
      <c r="B139" s="59"/>
      <c r="C139" s="59"/>
      <c r="D139" s="59"/>
      <c r="E139" s="59"/>
      <c r="F139" s="59"/>
      <c r="G139" s="59"/>
      <c r="H139" s="131"/>
      <c r="I139" s="59"/>
      <c r="J139" s="59"/>
      <c r="K139" s="59"/>
      <c r="L139" s="59"/>
      <c r="M139" s="131"/>
      <c r="N139" s="59"/>
    </row>
    <row r="140" spans="1:14" ht="12.75" customHeight="1" x14ac:dyDescent="0.25">
      <c r="A140" s="63"/>
      <c r="B140" s="59"/>
      <c r="C140" s="59"/>
      <c r="D140" s="59"/>
      <c r="E140" s="59"/>
      <c r="F140" s="59"/>
      <c r="G140" s="59"/>
      <c r="H140" s="131"/>
      <c r="I140" s="59"/>
      <c r="J140" s="59"/>
      <c r="K140" s="59"/>
      <c r="L140" s="59"/>
      <c r="M140" s="131"/>
      <c r="N140" s="59"/>
    </row>
    <row r="141" spans="1:14" ht="12.75" customHeight="1" x14ac:dyDescent="0.25">
      <c r="A141" s="63"/>
      <c r="B141" s="59"/>
      <c r="C141" s="59"/>
      <c r="D141" s="59"/>
      <c r="E141" s="59"/>
      <c r="F141" s="59"/>
      <c r="G141" s="59"/>
      <c r="H141" s="131"/>
      <c r="I141" s="59"/>
      <c r="J141" s="59"/>
      <c r="K141" s="59"/>
      <c r="L141" s="59"/>
      <c r="M141" s="131"/>
      <c r="N141" s="59"/>
    </row>
    <row r="142" spans="1:14" ht="12.75" customHeight="1" x14ac:dyDescent="0.25">
      <c r="A142" s="63"/>
      <c r="B142" s="59"/>
      <c r="C142" s="59"/>
      <c r="D142" s="59"/>
      <c r="E142" s="59"/>
      <c r="F142" s="59"/>
      <c r="G142" s="59"/>
      <c r="H142" s="131"/>
      <c r="I142" s="59"/>
      <c r="J142" s="59"/>
      <c r="K142" s="59"/>
      <c r="L142" s="59"/>
      <c r="M142" s="131"/>
      <c r="N142" s="59"/>
    </row>
    <row r="143" spans="1:14" ht="12.75" customHeight="1" x14ac:dyDescent="0.25">
      <c r="A143" s="63"/>
      <c r="B143" s="59"/>
      <c r="C143" s="59"/>
      <c r="D143" s="59"/>
      <c r="E143" s="59"/>
      <c r="F143" s="59"/>
      <c r="G143" s="59"/>
      <c r="H143" s="131"/>
      <c r="I143" s="59"/>
      <c r="J143" s="59"/>
      <c r="K143" s="59"/>
      <c r="L143" s="59"/>
      <c r="M143" s="131"/>
      <c r="N143" s="59"/>
    </row>
    <row r="144" spans="1:14" ht="12.75" customHeight="1" x14ac:dyDescent="0.25">
      <c r="A144" s="63"/>
      <c r="B144" s="59"/>
      <c r="C144" s="59"/>
      <c r="D144" s="59"/>
      <c r="E144" s="59"/>
      <c r="F144" s="59"/>
      <c r="G144" s="59"/>
      <c r="H144" s="131"/>
      <c r="I144" s="59"/>
      <c r="J144" s="59"/>
      <c r="K144" s="59"/>
      <c r="L144" s="59"/>
      <c r="M144" s="131"/>
      <c r="N144" s="59"/>
    </row>
    <row r="145" spans="1:14" ht="12.75" customHeight="1" x14ac:dyDescent="0.25">
      <c r="A145" s="63"/>
      <c r="B145" s="59"/>
      <c r="C145" s="59"/>
      <c r="D145" s="59"/>
      <c r="E145" s="59"/>
      <c r="F145" s="59"/>
      <c r="G145" s="59"/>
      <c r="H145" s="131"/>
      <c r="I145" s="59"/>
      <c r="J145" s="59"/>
      <c r="K145" s="59"/>
      <c r="L145" s="59"/>
      <c r="M145" s="131"/>
      <c r="N145" s="59"/>
    </row>
    <row r="146" spans="1:14" ht="12.75" customHeight="1" x14ac:dyDescent="0.25">
      <c r="A146" s="63"/>
      <c r="B146" s="59"/>
      <c r="C146" s="59"/>
      <c r="D146" s="59"/>
      <c r="E146" s="59"/>
      <c r="F146" s="59"/>
      <c r="G146" s="59"/>
      <c r="H146" s="131"/>
      <c r="I146" s="59"/>
      <c r="J146" s="59"/>
      <c r="K146" s="59"/>
      <c r="L146" s="59"/>
      <c r="M146" s="131"/>
      <c r="N146" s="59"/>
    </row>
    <row r="147" spans="1:14" ht="12.75" customHeight="1" x14ac:dyDescent="0.25">
      <c r="A147" s="63"/>
      <c r="B147" s="59"/>
      <c r="C147" s="59"/>
      <c r="D147" s="59"/>
      <c r="E147" s="59"/>
      <c r="F147" s="59"/>
      <c r="G147" s="59"/>
      <c r="H147" s="131"/>
      <c r="I147" s="59"/>
      <c r="J147" s="59"/>
      <c r="K147" s="59"/>
      <c r="L147" s="59"/>
      <c r="M147" s="131"/>
      <c r="N147" s="59"/>
    </row>
    <row r="148" spans="1:14" ht="12.75" customHeight="1" x14ac:dyDescent="0.25">
      <c r="A148" s="63"/>
      <c r="B148" s="59"/>
      <c r="C148" s="59"/>
      <c r="D148" s="59"/>
      <c r="E148" s="59"/>
      <c r="F148" s="59"/>
      <c r="G148" s="59"/>
      <c r="H148" s="131"/>
      <c r="I148" s="59"/>
      <c r="J148" s="59"/>
      <c r="K148" s="59"/>
      <c r="L148" s="59"/>
      <c r="M148" s="131"/>
      <c r="N148" s="59"/>
    </row>
    <row r="149" spans="1:14" ht="12.75" customHeight="1" x14ac:dyDescent="0.25">
      <c r="A149" s="63"/>
      <c r="B149" s="59"/>
      <c r="C149" s="59"/>
      <c r="D149" s="59"/>
      <c r="E149" s="59"/>
      <c r="F149" s="59"/>
      <c r="G149" s="59"/>
      <c r="H149" s="131"/>
      <c r="I149" s="59"/>
      <c r="J149" s="59"/>
      <c r="K149" s="59"/>
      <c r="L149" s="59"/>
      <c r="M149" s="131"/>
      <c r="N149" s="59"/>
    </row>
    <row r="150" spans="1:14" ht="12.75" customHeight="1" x14ac:dyDescent="0.25">
      <c r="A150" s="63"/>
      <c r="B150" s="59"/>
      <c r="C150" s="59"/>
      <c r="D150" s="59"/>
      <c r="E150" s="59"/>
      <c r="F150" s="59"/>
      <c r="G150" s="59"/>
      <c r="H150" s="131"/>
      <c r="I150" s="59"/>
      <c r="J150" s="59"/>
      <c r="K150" s="59"/>
      <c r="L150" s="59"/>
      <c r="M150" s="131"/>
      <c r="N150" s="59"/>
    </row>
    <row r="151" spans="1:14" ht="12.75" customHeight="1" x14ac:dyDescent="0.25">
      <c r="A151" s="63"/>
      <c r="B151" s="60"/>
      <c r="C151" s="64"/>
      <c r="D151" s="5" t="str">
        <f>IF(C151="","",VLOOKUP(C151,[1]tableaux!$D$5:E$65,2,FALSE))</f>
        <v/>
      </c>
      <c r="E151" s="65"/>
      <c r="F151" s="66"/>
      <c r="G151" s="61"/>
      <c r="H151" s="67" t="str">
        <f>IF(B151="","",VLOOKUP(B151,[1]tableaux!$A$4:$B$511,2,FALSE))</f>
        <v/>
      </c>
      <c r="I151" s="68"/>
      <c r="J151" s="68"/>
      <c r="K151" s="69"/>
      <c r="L151" s="69"/>
      <c r="M151" s="70" t="str">
        <f t="shared" ref="M151:M214" si="0">IF(AND(G151="",K151&lt;&gt;"gie"),H151,"")</f>
        <v/>
      </c>
      <c r="N151" s="71">
        <f t="shared" ref="N151:N205" si="1">IF(G151="",F151,"")</f>
        <v>0</v>
      </c>
    </row>
    <row r="152" spans="1:14" ht="12.75" customHeight="1" x14ac:dyDescent="0.25">
      <c r="A152" s="63"/>
      <c r="B152" s="60"/>
      <c r="C152" s="64"/>
      <c r="D152" s="5" t="str">
        <f>IF(C152="","",VLOOKUP(C152,[1]tableaux!$D$5:E$65,2,FALSE))</f>
        <v/>
      </c>
      <c r="E152" s="65"/>
      <c r="F152" s="66"/>
      <c r="G152" s="61"/>
      <c r="H152" s="67" t="str">
        <f>IF(B152="","",VLOOKUP(B152,[1]tableaux!$A$4:$B$511,2,FALSE))</f>
        <v/>
      </c>
      <c r="I152" s="68"/>
      <c r="J152" s="68"/>
      <c r="K152" s="69"/>
      <c r="L152" s="69"/>
      <c r="M152" s="70" t="str">
        <f t="shared" si="0"/>
        <v/>
      </c>
      <c r="N152" s="71">
        <f t="shared" si="1"/>
        <v>0</v>
      </c>
    </row>
    <row r="153" spans="1:14" ht="12.75" customHeight="1" x14ac:dyDescent="0.25">
      <c r="A153" s="63"/>
      <c r="B153" s="60"/>
      <c r="C153" s="64"/>
      <c r="D153" s="5" t="str">
        <f>IF(C153="","",VLOOKUP(C153,[1]tableaux!$D$5:E$65,2,FALSE))</f>
        <v/>
      </c>
      <c r="E153" s="65"/>
      <c r="F153" s="66"/>
      <c r="G153" s="61"/>
      <c r="H153" s="67" t="str">
        <f>IF(B153="","",VLOOKUP(B153,[1]tableaux!$A$4:$B$511,2,FALSE))</f>
        <v/>
      </c>
      <c r="I153" s="68"/>
      <c r="J153" s="68"/>
      <c r="K153" s="69"/>
      <c r="L153" s="69"/>
      <c r="M153" s="70" t="str">
        <f t="shared" si="0"/>
        <v/>
      </c>
      <c r="N153" s="71">
        <f t="shared" si="1"/>
        <v>0</v>
      </c>
    </row>
    <row r="154" spans="1:14" ht="12.75" customHeight="1" x14ac:dyDescent="0.25">
      <c r="A154" s="63"/>
      <c r="B154" s="60"/>
      <c r="C154" s="64"/>
      <c r="D154" s="5" t="str">
        <f>IF(C154="","",VLOOKUP(C154,[1]tableaux!$D$5:E$65,2,FALSE))</f>
        <v/>
      </c>
      <c r="E154" s="65"/>
      <c r="F154" s="66"/>
      <c r="G154" s="61"/>
      <c r="H154" s="67" t="str">
        <f>IF(B154="","",VLOOKUP(B154,[1]tableaux!$A$4:$B$511,2,FALSE))</f>
        <v/>
      </c>
      <c r="I154" s="68"/>
      <c r="J154" s="68"/>
      <c r="K154" s="69"/>
      <c r="L154" s="69"/>
      <c r="M154" s="70" t="str">
        <f t="shared" si="0"/>
        <v/>
      </c>
      <c r="N154" s="71">
        <f t="shared" si="1"/>
        <v>0</v>
      </c>
    </row>
    <row r="155" spans="1:14" ht="12.75" customHeight="1" x14ac:dyDescent="0.25">
      <c r="A155" s="63"/>
      <c r="B155" s="60"/>
      <c r="C155" s="64"/>
      <c r="D155" s="5" t="str">
        <f>IF(C155="","",VLOOKUP(C155,[1]tableaux!$D$5:E$65,2,FALSE))</f>
        <v/>
      </c>
      <c r="E155" s="65"/>
      <c r="F155" s="66"/>
      <c r="G155" s="61"/>
      <c r="H155" s="67" t="str">
        <f>IF(B155="","",VLOOKUP(B155,[1]tableaux!$A$4:$B$511,2,FALSE))</f>
        <v/>
      </c>
      <c r="I155" s="68"/>
      <c r="J155" s="68"/>
      <c r="K155" s="69"/>
      <c r="L155" s="69"/>
      <c r="M155" s="70" t="str">
        <f t="shared" si="0"/>
        <v/>
      </c>
      <c r="N155" s="71">
        <f t="shared" si="1"/>
        <v>0</v>
      </c>
    </row>
    <row r="156" spans="1:14" ht="12.75" customHeight="1" x14ac:dyDescent="0.25">
      <c r="A156" s="63"/>
      <c r="B156" s="60"/>
      <c r="C156" s="64"/>
      <c r="D156" s="5" t="str">
        <f>IF(C156="","",VLOOKUP(C156,[1]tableaux!$D$5:E$65,2,FALSE))</f>
        <v/>
      </c>
      <c r="E156" s="65"/>
      <c r="F156" s="66"/>
      <c r="G156" s="61"/>
      <c r="H156" s="67" t="str">
        <f>IF(B156="","",VLOOKUP(B156,[1]tableaux!$A$4:$B$511,2,FALSE))</f>
        <v/>
      </c>
      <c r="I156" s="68"/>
      <c r="J156" s="68"/>
      <c r="K156" s="69"/>
      <c r="L156" s="69"/>
      <c r="M156" s="70" t="str">
        <f t="shared" si="0"/>
        <v/>
      </c>
      <c r="N156" s="71">
        <f t="shared" si="1"/>
        <v>0</v>
      </c>
    </row>
    <row r="157" spans="1:14" ht="12.75" customHeight="1" x14ac:dyDescent="0.25">
      <c r="A157" s="63"/>
      <c r="B157" s="60"/>
      <c r="C157" s="64"/>
      <c r="D157" s="5" t="str">
        <f>IF(C157="","",VLOOKUP(C157,[1]tableaux!$D$5:E$65,2,FALSE))</f>
        <v/>
      </c>
      <c r="E157" s="65"/>
      <c r="F157" s="66"/>
      <c r="G157" s="61"/>
      <c r="H157" s="67" t="str">
        <f>IF(B157="","",VLOOKUP(B157,[1]tableaux!$A$4:$B$511,2,FALSE))</f>
        <v/>
      </c>
      <c r="I157" s="68"/>
      <c r="J157" s="68"/>
      <c r="K157" s="69"/>
      <c r="L157" s="69"/>
      <c r="M157" s="70" t="str">
        <f t="shared" si="0"/>
        <v/>
      </c>
      <c r="N157" s="71">
        <f t="shared" si="1"/>
        <v>0</v>
      </c>
    </row>
    <row r="158" spans="1:14" ht="12.75" customHeight="1" x14ac:dyDescent="0.25">
      <c r="A158" s="63"/>
      <c r="B158" s="60"/>
      <c r="C158" s="64"/>
      <c r="D158" s="5" t="str">
        <f>IF(C158="","",VLOOKUP(C158,[1]tableaux!$D$5:E$65,2,FALSE))</f>
        <v/>
      </c>
      <c r="E158" s="65"/>
      <c r="F158" s="66"/>
      <c r="G158" s="61"/>
      <c r="H158" s="67" t="str">
        <f>IF(B158="","",VLOOKUP(B158,[1]tableaux!$A$4:$B$511,2,FALSE))</f>
        <v/>
      </c>
      <c r="I158" s="68"/>
      <c r="J158" s="68"/>
      <c r="K158" s="69"/>
      <c r="L158" s="69"/>
      <c r="M158" s="70" t="str">
        <f t="shared" si="0"/>
        <v/>
      </c>
      <c r="N158" s="71">
        <f t="shared" si="1"/>
        <v>0</v>
      </c>
    </row>
    <row r="159" spans="1:14" ht="12.75" customHeight="1" x14ac:dyDescent="0.25">
      <c r="A159" s="63"/>
      <c r="B159" s="60"/>
      <c r="C159" s="64"/>
      <c r="D159" s="5" t="str">
        <f>IF(C159="","",VLOOKUP(C159,[1]tableaux!$D$5:E$65,2,FALSE))</f>
        <v/>
      </c>
      <c r="E159" s="65"/>
      <c r="F159" s="66"/>
      <c r="G159" s="61"/>
      <c r="H159" s="67" t="str">
        <f>IF(B159="","",VLOOKUP(B159,[1]tableaux!$A$4:$B$511,2,FALSE))</f>
        <v/>
      </c>
      <c r="I159" s="68"/>
      <c r="J159" s="68"/>
      <c r="K159" s="69"/>
      <c r="L159" s="69"/>
      <c r="M159" s="70" t="str">
        <f t="shared" si="0"/>
        <v/>
      </c>
      <c r="N159" s="71">
        <f t="shared" si="1"/>
        <v>0</v>
      </c>
    </row>
    <row r="160" spans="1:14" ht="12.75" customHeight="1" x14ac:dyDescent="0.25">
      <c r="A160" s="63"/>
      <c r="B160" s="60"/>
      <c r="C160" s="64"/>
      <c r="D160" s="5" t="str">
        <f>IF(C160="","",VLOOKUP(C160,[1]tableaux!$D$5:E$65,2,FALSE))</f>
        <v/>
      </c>
      <c r="E160" s="65"/>
      <c r="F160" s="66"/>
      <c r="G160" s="61"/>
      <c r="H160" s="67" t="str">
        <f>IF(B160="","",VLOOKUP(B160,[1]tableaux!$A$4:$B$511,2,FALSE))</f>
        <v/>
      </c>
      <c r="I160" s="68"/>
      <c r="J160" s="68"/>
      <c r="K160" s="69"/>
      <c r="L160" s="69"/>
      <c r="M160" s="70" t="str">
        <f t="shared" si="0"/>
        <v/>
      </c>
      <c r="N160" s="71">
        <f t="shared" si="1"/>
        <v>0</v>
      </c>
    </row>
    <row r="161" spans="1:14" ht="12.75" customHeight="1" x14ac:dyDescent="0.25">
      <c r="A161" s="63"/>
      <c r="B161" s="60"/>
      <c r="C161" s="64"/>
      <c r="D161" s="5" t="str">
        <f>IF(C161="","",VLOOKUP(C161,[1]tableaux!$D$5:E$65,2,FALSE))</f>
        <v/>
      </c>
      <c r="E161" s="65"/>
      <c r="F161" s="66"/>
      <c r="G161" s="61"/>
      <c r="H161" s="67" t="str">
        <f>IF(B161="","",VLOOKUP(B161,[1]tableaux!$A$4:$B$511,2,FALSE))</f>
        <v/>
      </c>
      <c r="I161" s="68"/>
      <c r="J161" s="68"/>
      <c r="K161" s="69"/>
      <c r="L161" s="69"/>
      <c r="M161" s="70" t="str">
        <f t="shared" si="0"/>
        <v/>
      </c>
      <c r="N161" s="71">
        <f t="shared" si="1"/>
        <v>0</v>
      </c>
    </row>
    <row r="162" spans="1:14" ht="12.75" customHeight="1" x14ac:dyDescent="0.25">
      <c r="A162" s="63"/>
      <c r="B162" s="60"/>
      <c r="C162" s="64"/>
      <c r="D162" s="5" t="str">
        <f>IF(C162="","",VLOOKUP(C162,[1]tableaux!$D$5:E$65,2,FALSE))</f>
        <v/>
      </c>
      <c r="E162" s="65"/>
      <c r="F162" s="66"/>
      <c r="G162" s="61"/>
      <c r="H162" s="67" t="str">
        <f>IF(B162="","",VLOOKUP(B162,[1]tableaux!$A$4:$B$511,2,FALSE))</f>
        <v/>
      </c>
      <c r="I162" s="68"/>
      <c r="J162" s="68"/>
      <c r="K162" s="69"/>
      <c r="L162" s="69"/>
      <c r="M162" s="70" t="str">
        <f t="shared" si="0"/>
        <v/>
      </c>
      <c r="N162" s="71">
        <f t="shared" si="1"/>
        <v>0</v>
      </c>
    </row>
    <row r="163" spans="1:14" ht="12.75" customHeight="1" x14ac:dyDescent="0.25">
      <c r="A163" s="63"/>
      <c r="B163" s="60"/>
      <c r="C163" s="64"/>
      <c r="D163" s="5" t="str">
        <f>IF(C163="","",VLOOKUP(C163,[1]tableaux!$D$5:E$65,2,FALSE))</f>
        <v/>
      </c>
      <c r="E163" s="65"/>
      <c r="F163" s="66"/>
      <c r="G163" s="61"/>
      <c r="H163" s="67" t="str">
        <f>IF(B163="","",VLOOKUP(B163,[1]tableaux!$A$4:$B$511,2,FALSE))</f>
        <v/>
      </c>
      <c r="I163" s="68"/>
      <c r="J163" s="68"/>
      <c r="K163" s="69"/>
      <c r="L163" s="69"/>
      <c r="M163" s="70" t="str">
        <f t="shared" si="0"/>
        <v/>
      </c>
      <c r="N163" s="71">
        <f t="shared" si="1"/>
        <v>0</v>
      </c>
    </row>
    <row r="164" spans="1:14" ht="12.75" customHeight="1" x14ac:dyDescent="0.25">
      <c r="A164" s="63"/>
      <c r="B164" s="60"/>
      <c r="C164" s="64"/>
      <c r="D164" s="5" t="str">
        <f>IF(C164="","",VLOOKUP(C164,[1]tableaux!$D$5:E$65,2,FALSE))</f>
        <v/>
      </c>
      <c r="E164" s="65"/>
      <c r="F164" s="66"/>
      <c r="G164" s="61"/>
      <c r="H164" s="67" t="str">
        <f>IF(B164="","",VLOOKUP(B164,[1]tableaux!$A$4:$B$511,2,FALSE))</f>
        <v/>
      </c>
      <c r="I164" s="68"/>
      <c r="J164" s="68"/>
      <c r="K164" s="69"/>
      <c r="L164" s="69"/>
      <c r="M164" s="70" t="str">
        <f t="shared" si="0"/>
        <v/>
      </c>
      <c r="N164" s="71">
        <f t="shared" si="1"/>
        <v>0</v>
      </c>
    </row>
    <row r="165" spans="1:14" ht="12.75" customHeight="1" x14ac:dyDescent="0.25">
      <c r="A165" s="63"/>
      <c r="B165" s="60"/>
      <c r="C165" s="64"/>
      <c r="D165" s="5" t="str">
        <f>IF(C165="","",VLOOKUP(C165,[1]tableaux!$D$5:E$65,2,FALSE))</f>
        <v/>
      </c>
      <c r="E165" s="65"/>
      <c r="F165" s="66"/>
      <c r="G165" s="61"/>
      <c r="H165" s="67" t="str">
        <f>IF(B165="","",VLOOKUP(B165,[1]tableaux!$A$4:$B$511,2,FALSE))</f>
        <v/>
      </c>
      <c r="I165" s="68"/>
      <c r="J165" s="68"/>
      <c r="K165" s="69"/>
      <c r="L165" s="69"/>
      <c r="M165" s="70" t="str">
        <f t="shared" si="0"/>
        <v/>
      </c>
      <c r="N165" s="71">
        <f t="shared" si="1"/>
        <v>0</v>
      </c>
    </row>
    <row r="166" spans="1:14" ht="12.75" customHeight="1" x14ac:dyDescent="0.25">
      <c r="A166" s="63"/>
      <c r="B166" s="60"/>
      <c r="C166" s="64"/>
      <c r="D166" s="5" t="str">
        <f>IF(C166="","",VLOOKUP(C166,[1]tableaux!$D$5:E$65,2,FALSE))</f>
        <v/>
      </c>
      <c r="E166" s="65"/>
      <c r="F166" s="66"/>
      <c r="G166" s="61"/>
      <c r="H166" s="67" t="str">
        <f>IF(B166="","",VLOOKUP(B166,[1]tableaux!$A$4:$B$511,2,FALSE))</f>
        <v/>
      </c>
      <c r="I166" s="68"/>
      <c r="J166" s="68"/>
      <c r="K166" s="69"/>
      <c r="L166" s="69"/>
      <c r="M166" s="70" t="str">
        <f t="shared" si="0"/>
        <v/>
      </c>
      <c r="N166" s="71">
        <f t="shared" si="1"/>
        <v>0</v>
      </c>
    </row>
    <row r="167" spans="1:14" ht="12.75" customHeight="1" x14ac:dyDescent="0.25">
      <c r="A167" s="63"/>
      <c r="B167" s="60"/>
      <c r="C167" s="64"/>
      <c r="D167" s="5" t="str">
        <f>IF(C167="","",VLOOKUP(C167,[1]tableaux!$D$5:E$65,2,FALSE))</f>
        <v/>
      </c>
      <c r="E167" s="65"/>
      <c r="F167" s="66"/>
      <c r="G167" s="61"/>
      <c r="H167" s="67" t="str">
        <f>IF(B167="","",VLOOKUP(B167,[1]tableaux!$A$4:$B$511,2,FALSE))</f>
        <v/>
      </c>
      <c r="I167" s="68"/>
      <c r="J167" s="68"/>
      <c r="K167" s="69"/>
      <c r="L167" s="69"/>
      <c r="M167" s="70" t="str">
        <f t="shared" si="0"/>
        <v/>
      </c>
      <c r="N167" s="71">
        <f t="shared" si="1"/>
        <v>0</v>
      </c>
    </row>
    <row r="168" spans="1:14" ht="12.75" customHeight="1" x14ac:dyDescent="0.25">
      <c r="A168" s="63"/>
      <c r="B168" s="60"/>
      <c r="C168" s="64"/>
      <c r="D168" s="5" t="str">
        <f>IF(C168="","",VLOOKUP(C168,[1]tableaux!$D$5:E$65,2,FALSE))</f>
        <v/>
      </c>
      <c r="E168" s="65"/>
      <c r="F168" s="66"/>
      <c r="G168" s="61"/>
      <c r="H168" s="67" t="str">
        <f>IF(B168="","",VLOOKUP(B168,[1]tableaux!$A$4:$B$511,2,FALSE))</f>
        <v/>
      </c>
      <c r="I168" s="68"/>
      <c r="J168" s="68"/>
      <c r="K168" s="69"/>
      <c r="L168" s="69"/>
      <c r="M168" s="70" t="str">
        <f t="shared" si="0"/>
        <v/>
      </c>
      <c r="N168" s="71">
        <f t="shared" si="1"/>
        <v>0</v>
      </c>
    </row>
    <row r="169" spans="1:14" ht="12.75" customHeight="1" x14ac:dyDescent="0.25">
      <c r="A169" s="63"/>
      <c r="B169" s="60"/>
      <c r="C169" s="64"/>
      <c r="D169" s="5" t="str">
        <f>IF(C169="","",VLOOKUP(C169,[1]tableaux!$D$5:E$65,2,FALSE))</f>
        <v/>
      </c>
      <c r="E169" s="65"/>
      <c r="F169" s="66"/>
      <c r="G169" s="61"/>
      <c r="H169" s="67" t="str">
        <f>IF(B169="","",VLOOKUP(B169,[1]tableaux!$A$4:$B$511,2,FALSE))</f>
        <v/>
      </c>
      <c r="I169" s="68"/>
      <c r="J169" s="68"/>
      <c r="K169" s="69"/>
      <c r="L169" s="69"/>
      <c r="M169" s="70" t="str">
        <f t="shared" si="0"/>
        <v/>
      </c>
      <c r="N169" s="71">
        <f t="shared" si="1"/>
        <v>0</v>
      </c>
    </row>
    <row r="170" spans="1:14" ht="12.75" customHeight="1" x14ac:dyDescent="0.25">
      <c r="A170" s="63"/>
      <c r="B170" s="60"/>
      <c r="C170" s="64"/>
      <c r="D170" s="5" t="str">
        <f>IF(C170="","",VLOOKUP(C170,[1]tableaux!$D$5:E$65,2,FALSE))</f>
        <v/>
      </c>
      <c r="E170" s="65"/>
      <c r="F170" s="66"/>
      <c r="G170" s="61"/>
      <c r="H170" s="67" t="str">
        <f>IF(B170="","",VLOOKUP(B170,[1]tableaux!$A$4:$B$511,2,FALSE))</f>
        <v/>
      </c>
      <c r="I170" s="68"/>
      <c r="J170" s="68"/>
      <c r="K170" s="69"/>
      <c r="L170" s="69"/>
      <c r="M170" s="70" t="str">
        <f t="shared" si="0"/>
        <v/>
      </c>
      <c r="N170" s="71">
        <f t="shared" si="1"/>
        <v>0</v>
      </c>
    </row>
    <row r="171" spans="1:14" ht="12.75" customHeight="1" x14ac:dyDescent="0.25">
      <c r="A171" s="63"/>
      <c r="B171" s="60"/>
      <c r="C171" s="64"/>
      <c r="D171" s="5" t="str">
        <f>IF(C171="","",VLOOKUP(C171,[1]tableaux!$D$5:E$65,2,FALSE))</f>
        <v/>
      </c>
      <c r="E171" s="65"/>
      <c r="F171" s="66"/>
      <c r="G171" s="61"/>
      <c r="H171" s="67" t="str">
        <f>IF(B171="","",VLOOKUP(B171,[1]tableaux!$A$4:$B$511,2,FALSE))</f>
        <v/>
      </c>
      <c r="I171" s="68"/>
      <c r="J171" s="68"/>
      <c r="K171" s="69"/>
      <c r="L171" s="69"/>
      <c r="M171" s="70" t="str">
        <f t="shared" si="0"/>
        <v/>
      </c>
      <c r="N171" s="71">
        <f t="shared" si="1"/>
        <v>0</v>
      </c>
    </row>
    <row r="172" spans="1:14" ht="12.75" customHeight="1" x14ac:dyDescent="0.25">
      <c r="A172" s="63"/>
      <c r="B172" s="60"/>
      <c r="C172" s="64"/>
      <c r="D172" s="5" t="str">
        <f>IF(C172="","",VLOOKUP(C172,[1]tableaux!$D$5:E$65,2,FALSE))</f>
        <v/>
      </c>
      <c r="E172" s="65"/>
      <c r="F172" s="66"/>
      <c r="G172" s="61"/>
      <c r="H172" s="67" t="str">
        <f>IF(B172="","",VLOOKUP(B172,[1]tableaux!$A$4:$B$511,2,FALSE))</f>
        <v/>
      </c>
      <c r="I172" s="68"/>
      <c r="J172" s="68"/>
      <c r="K172" s="69"/>
      <c r="L172" s="69"/>
      <c r="M172" s="70" t="str">
        <f t="shared" si="0"/>
        <v/>
      </c>
      <c r="N172" s="71">
        <f t="shared" si="1"/>
        <v>0</v>
      </c>
    </row>
    <row r="173" spans="1:14" ht="12.75" customHeight="1" x14ac:dyDescent="0.25">
      <c r="A173" s="63"/>
      <c r="B173" s="60"/>
      <c r="C173" s="64"/>
      <c r="D173" s="5" t="str">
        <f>IF(C173="","",VLOOKUP(C173,[1]tableaux!$D$5:E$65,2,FALSE))</f>
        <v/>
      </c>
      <c r="E173" s="65"/>
      <c r="F173" s="66"/>
      <c r="G173" s="61"/>
      <c r="H173" s="67" t="str">
        <f>IF(B173="","",VLOOKUP(B173,[1]tableaux!$A$4:$B$511,2,FALSE))</f>
        <v/>
      </c>
      <c r="I173" s="68"/>
      <c r="J173" s="68"/>
      <c r="K173" s="69"/>
      <c r="L173" s="69"/>
      <c r="M173" s="70" t="str">
        <f t="shared" si="0"/>
        <v/>
      </c>
      <c r="N173" s="71">
        <f t="shared" si="1"/>
        <v>0</v>
      </c>
    </row>
    <row r="174" spans="1:14" ht="12.75" customHeight="1" x14ac:dyDescent="0.25">
      <c r="A174" s="63"/>
      <c r="B174" s="60"/>
      <c r="C174" s="64"/>
      <c r="D174" s="5" t="str">
        <f>IF(C174="","",VLOOKUP(C174,[1]tableaux!$D$5:E$65,2,FALSE))</f>
        <v/>
      </c>
      <c r="E174" s="65"/>
      <c r="F174" s="66"/>
      <c r="G174" s="61"/>
      <c r="H174" s="67" t="str">
        <f>IF(B174="","",VLOOKUP(B174,[1]tableaux!$A$4:$B$511,2,FALSE))</f>
        <v/>
      </c>
      <c r="I174" s="68"/>
      <c r="J174" s="68"/>
      <c r="K174" s="69"/>
      <c r="L174" s="69"/>
      <c r="M174" s="70" t="str">
        <f t="shared" si="0"/>
        <v/>
      </c>
      <c r="N174" s="71">
        <f t="shared" si="1"/>
        <v>0</v>
      </c>
    </row>
    <row r="175" spans="1:14" ht="12.75" customHeight="1" x14ac:dyDescent="0.25">
      <c r="A175" s="63"/>
      <c r="B175" s="60"/>
      <c r="C175" s="64"/>
      <c r="D175" s="5" t="str">
        <f>IF(C175="","",VLOOKUP(C175,[1]tableaux!$D$5:E$65,2,FALSE))</f>
        <v/>
      </c>
      <c r="E175" s="65"/>
      <c r="F175" s="66"/>
      <c r="G175" s="61"/>
      <c r="H175" s="67" t="str">
        <f>IF(B175="","",VLOOKUP(B175,[1]tableaux!$A$4:$B$511,2,FALSE))</f>
        <v/>
      </c>
      <c r="I175" s="68"/>
      <c r="J175" s="68"/>
      <c r="K175" s="69"/>
      <c r="L175" s="69"/>
      <c r="M175" s="70" t="str">
        <f t="shared" si="0"/>
        <v/>
      </c>
      <c r="N175" s="71">
        <f t="shared" si="1"/>
        <v>0</v>
      </c>
    </row>
    <row r="176" spans="1:14" ht="12.75" customHeight="1" x14ac:dyDescent="0.25">
      <c r="A176" s="63"/>
      <c r="B176" s="60"/>
      <c r="C176" s="64"/>
      <c r="D176" s="5" t="str">
        <f>IF(C176="","",VLOOKUP(C176,[1]tableaux!$D$5:E$65,2,FALSE))</f>
        <v/>
      </c>
      <c r="E176" s="65"/>
      <c r="F176" s="66"/>
      <c r="G176" s="61"/>
      <c r="H176" s="67" t="str">
        <f>IF(B176="","",VLOOKUP(B176,[1]tableaux!$A$4:$B$511,2,FALSE))</f>
        <v/>
      </c>
      <c r="I176" s="68"/>
      <c r="J176" s="68"/>
      <c r="K176" s="69"/>
      <c r="L176" s="69"/>
      <c r="M176" s="70" t="str">
        <f t="shared" si="0"/>
        <v/>
      </c>
      <c r="N176" s="71">
        <f t="shared" si="1"/>
        <v>0</v>
      </c>
    </row>
    <row r="177" spans="1:14" ht="12.75" customHeight="1" x14ac:dyDescent="0.25">
      <c r="A177" s="63"/>
      <c r="B177" s="60"/>
      <c r="C177" s="64"/>
      <c r="D177" s="5" t="str">
        <f>IF(C177="","",VLOOKUP(C177,[1]tableaux!$D$5:E$65,2,FALSE))</f>
        <v/>
      </c>
      <c r="E177" s="65"/>
      <c r="F177" s="66"/>
      <c r="G177" s="61"/>
      <c r="H177" s="67" t="str">
        <f>IF(B177="","",VLOOKUP(B177,[1]tableaux!$A$4:$B$511,2,FALSE))</f>
        <v/>
      </c>
      <c r="I177" s="68"/>
      <c r="J177" s="68"/>
      <c r="K177" s="69"/>
      <c r="L177" s="69"/>
      <c r="M177" s="70" t="str">
        <f t="shared" si="0"/>
        <v/>
      </c>
      <c r="N177" s="71">
        <f t="shared" si="1"/>
        <v>0</v>
      </c>
    </row>
    <row r="178" spans="1:14" ht="12.75" customHeight="1" x14ac:dyDescent="0.25">
      <c r="A178" s="63"/>
      <c r="B178" s="60"/>
      <c r="C178" s="64"/>
      <c r="D178" s="5" t="str">
        <f>IF(C178="","",VLOOKUP(C178,[1]tableaux!$D$5:E$65,2,FALSE))</f>
        <v/>
      </c>
      <c r="E178" s="65"/>
      <c r="F178" s="66"/>
      <c r="G178" s="61"/>
      <c r="H178" s="67" t="str">
        <f>IF(B178="","",VLOOKUP(B178,[1]tableaux!$A$4:$B$511,2,FALSE))</f>
        <v/>
      </c>
      <c r="I178" s="68"/>
      <c r="J178" s="68"/>
      <c r="K178" s="69"/>
      <c r="L178" s="69"/>
      <c r="M178" s="70" t="str">
        <f t="shared" si="0"/>
        <v/>
      </c>
      <c r="N178" s="71">
        <f t="shared" si="1"/>
        <v>0</v>
      </c>
    </row>
    <row r="179" spans="1:14" ht="12.75" customHeight="1" x14ac:dyDescent="0.25">
      <c r="A179" s="63"/>
      <c r="B179" s="60"/>
      <c r="C179" s="64"/>
      <c r="D179" s="5" t="str">
        <f>IF(C179="","",VLOOKUP(C179,[1]tableaux!$D$5:E$65,2,FALSE))</f>
        <v/>
      </c>
      <c r="E179" s="65"/>
      <c r="F179" s="66"/>
      <c r="G179" s="61"/>
      <c r="H179" s="67" t="str">
        <f>IF(B179="","",VLOOKUP(B179,[1]tableaux!$A$4:$B$511,2,FALSE))</f>
        <v/>
      </c>
      <c r="I179" s="68"/>
      <c r="J179" s="68"/>
      <c r="K179" s="69"/>
      <c r="L179" s="69"/>
      <c r="M179" s="70" t="str">
        <f t="shared" si="0"/>
        <v/>
      </c>
      <c r="N179" s="71">
        <f t="shared" si="1"/>
        <v>0</v>
      </c>
    </row>
    <row r="180" spans="1:14" ht="12.75" customHeight="1" x14ac:dyDescent="0.25">
      <c r="A180" s="63"/>
      <c r="B180" s="60"/>
      <c r="C180" s="64"/>
      <c r="D180" s="5" t="str">
        <f>IF(C180="","",VLOOKUP(C180,[1]tableaux!$D$5:E$65,2,FALSE))</f>
        <v/>
      </c>
      <c r="E180" s="65"/>
      <c r="F180" s="66"/>
      <c r="G180" s="61"/>
      <c r="H180" s="67" t="str">
        <f>IF(B180="","",VLOOKUP(B180,[1]tableaux!$A$4:$B$511,2,FALSE))</f>
        <v/>
      </c>
      <c r="I180" s="68"/>
      <c r="J180" s="68"/>
      <c r="K180" s="69"/>
      <c r="L180" s="69"/>
      <c r="M180" s="70" t="str">
        <f t="shared" si="0"/>
        <v/>
      </c>
      <c r="N180" s="71">
        <f t="shared" si="1"/>
        <v>0</v>
      </c>
    </row>
    <row r="181" spans="1:14" ht="12.75" customHeight="1" x14ac:dyDescent="0.25">
      <c r="A181" s="63"/>
      <c r="B181" s="60"/>
      <c r="C181" s="64"/>
      <c r="D181" s="5" t="str">
        <f>IF(C181="","",VLOOKUP(C181,[1]tableaux!$D$5:E$65,2,FALSE))</f>
        <v/>
      </c>
      <c r="E181" s="65"/>
      <c r="F181" s="66"/>
      <c r="G181" s="61"/>
      <c r="H181" s="67" t="str">
        <f>IF(B181="","",VLOOKUP(B181,[1]tableaux!$A$4:$B$511,2,FALSE))</f>
        <v/>
      </c>
      <c r="I181" s="68"/>
      <c r="J181" s="68"/>
      <c r="K181" s="69"/>
      <c r="L181" s="69"/>
      <c r="M181" s="70" t="str">
        <f t="shared" si="0"/>
        <v/>
      </c>
      <c r="N181" s="71">
        <f t="shared" si="1"/>
        <v>0</v>
      </c>
    </row>
    <row r="182" spans="1:14" ht="12.75" customHeight="1" x14ac:dyDescent="0.25">
      <c r="A182" s="63"/>
      <c r="B182" s="60"/>
      <c r="C182" s="64"/>
      <c r="D182" s="5" t="str">
        <f>IF(C182="","",VLOOKUP(C182,[1]tableaux!$D$5:E$65,2,FALSE))</f>
        <v/>
      </c>
      <c r="E182" s="65"/>
      <c r="F182" s="66"/>
      <c r="G182" s="61"/>
      <c r="H182" s="67" t="str">
        <f>IF(B182="","",VLOOKUP(B182,[1]tableaux!$A$4:$B$511,2,FALSE))</f>
        <v/>
      </c>
      <c r="I182" s="68"/>
      <c r="J182" s="68"/>
      <c r="K182" s="69"/>
      <c r="L182" s="69"/>
      <c r="M182" s="70" t="str">
        <f t="shared" si="0"/>
        <v/>
      </c>
      <c r="N182" s="71">
        <f t="shared" si="1"/>
        <v>0</v>
      </c>
    </row>
    <row r="183" spans="1:14" ht="12.75" customHeight="1" x14ac:dyDescent="0.25">
      <c r="A183" s="63"/>
      <c r="B183" s="60"/>
      <c r="C183" s="64"/>
      <c r="D183" s="5" t="str">
        <f>IF(C183="","",VLOOKUP(C183,[1]tableaux!$D$5:E$65,2,FALSE))</f>
        <v/>
      </c>
      <c r="E183" s="65"/>
      <c r="F183" s="66"/>
      <c r="G183" s="61"/>
      <c r="H183" s="67" t="str">
        <f>IF(B183="","",VLOOKUP(B183,[1]tableaux!$A$4:$B$511,2,FALSE))</f>
        <v/>
      </c>
      <c r="I183" s="68"/>
      <c r="J183" s="68"/>
      <c r="K183" s="69"/>
      <c r="L183" s="69"/>
      <c r="M183" s="70" t="str">
        <f t="shared" si="0"/>
        <v/>
      </c>
      <c r="N183" s="71">
        <f t="shared" si="1"/>
        <v>0</v>
      </c>
    </row>
    <row r="184" spans="1:14" ht="12.75" customHeight="1" x14ac:dyDescent="0.25">
      <c r="A184" s="63"/>
      <c r="B184" s="60"/>
      <c r="C184" s="64"/>
      <c r="D184" s="5" t="str">
        <f>IF(C184="","",VLOOKUP(C184,[1]tableaux!$D$5:E$65,2,FALSE))</f>
        <v/>
      </c>
      <c r="E184" s="65"/>
      <c r="F184" s="66"/>
      <c r="G184" s="61"/>
      <c r="H184" s="67" t="str">
        <f>IF(B184="","",VLOOKUP(B184,[1]tableaux!$A$4:$B$511,2,FALSE))</f>
        <v/>
      </c>
      <c r="I184" s="68"/>
      <c r="J184" s="68"/>
      <c r="K184" s="69"/>
      <c r="L184" s="69"/>
      <c r="M184" s="70" t="str">
        <f t="shared" si="0"/>
        <v/>
      </c>
      <c r="N184" s="71">
        <f t="shared" si="1"/>
        <v>0</v>
      </c>
    </row>
    <row r="185" spans="1:14" ht="12.75" customHeight="1" x14ac:dyDescent="0.25">
      <c r="A185" s="63"/>
      <c r="B185" s="60"/>
      <c r="C185" s="64"/>
      <c r="D185" s="5" t="str">
        <f>IF(C185="","",VLOOKUP(C185,[1]tableaux!$D$5:E$65,2,FALSE))</f>
        <v/>
      </c>
      <c r="E185" s="65"/>
      <c r="F185" s="66"/>
      <c r="G185" s="61"/>
      <c r="H185" s="67" t="str">
        <f>IF(B185="","",VLOOKUP(B185,[1]tableaux!$A$4:$B$511,2,FALSE))</f>
        <v/>
      </c>
      <c r="I185" s="68"/>
      <c r="J185" s="68"/>
      <c r="K185" s="69"/>
      <c r="L185" s="69"/>
      <c r="M185" s="70" t="str">
        <f t="shared" si="0"/>
        <v/>
      </c>
      <c r="N185" s="71">
        <f t="shared" si="1"/>
        <v>0</v>
      </c>
    </row>
    <row r="186" spans="1:14" ht="12.75" customHeight="1" x14ac:dyDescent="0.25">
      <c r="A186" s="63"/>
      <c r="B186" s="60"/>
      <c r="C186" s="64"/>
      <c r="D186" s="5" t="str">
        <f>IF(C186="","",VLOOKUP(C186,[1]tableaux!$D$5:E$65,2,FALSE))</f>
        <v/>
      </c>
      <c r="E186" s="65"/>
      <c r="F186" s="66"/>
      <c r="G186" s="61"/>
      <c r="H186" s="67" t="str">
        <f>IF(B186="","",VLOOKUP(B186,[1]tableaux!$A$4:$B$511,2,FALSE))</f>
        <v/>
      </c>
      <c r="I186" s="68"/>
      <c r="J186" s="68"/>
      <c r="K186" s="69"/>
      <c r="L186" s="69"/>
      <c r="M186" s="70" t="str">
        <f t="shared" si="0"/>
        <v/>
      </c>
      <c r="N186" s="71">
        <f t="shared" si="1"/>
        <v>0</v>
      </c>
    </row>
    <row r="187" spans="1:14" ht="12.75" customHeight="1" x14ac:dyDescent="0.25">
      <c r="A187" s="63"/>
      <c r="B187" s="60"/>
      <c r="C187" s="64"/>
      <c r="D187" s="5" t="str">
        <f>IF(C187="","",VLOOKUP(C187,[1]tableaux!$D$5:E$65,2,FALSE))</f>
        <v/>
      </c>
      <c r="E187" s="65"/>
      <c r="F187" s="66"/>
      <c r="G187" s="61"/>
      <c r="H187" s="67" t="str">
        <f>IF(B187="","",VLOOKUP(B187,[1]tableaux!$A$4:$B$511,2,FALSE))</f>
        <v/>
      </c>
      <c r="I187" s="68"/>
      <c r="J187" s="68"/>
      <c r="K187" s="69"/>
      <c r="L187" s="69"/>
      <c r="M187" s="70" t="str">
        <f t="shared" si="0"/>
        <v/>
      </c>
      <c r="N187" s="71">
        <f t="shared" si="1"/>
        <v>0</v>
      </c>
    </row>
    <row r="188" spans="1:14" ht="12.75" customHeight="1" x14ac:dyDescent="0.25">
      <c r="A188" s="63"/>
      <c r="B188" s="60"/>
      <c r="C188" s="64"/>
      <c r="D188" s="5" t="str">
        <f>IF(C188="","",VLOOKUP(C188,[1]tableaux!$D$5:E$65,2,FALSE))</f>
        <v/>
      </c>
      <c r="E188" s="65"/>
      <c r="F188" s="66"/>
      <c r="G188" s="61"/>
      <c r="H188" s="67" t="str">
        <f>IF(B188="","",VLOOKUP(B188,[1]tableaux!$A$4:$B$511,2,FALSE))</f>
        <v/>
      </c>
      <c r="I188" s="68"/>
      <c r="J188" s="68"/>
      <c r="K188" s="69"/>
      <c r="L188" s="69"/>
      <c r="M188" s="70" t="str">
        <f t="shared" si="0"/>
        <v/>
      </c>
      <c r="N188" s="71">
        <f t="shared" si="1"/>
        <v>0</v>
      </c>
    </row>
    <row r="189" spans="1:14" ht="12.75" customHeight="1" x14ac:dyDescent="0.25">
      <c r="A189" s="63"/>
      <c r="B189" s="60"/>
      <c r="C189" s="64"/>
      <c r="D189" s="5" t="str">
        <f>IF(C189="","",VLOOKUP(C189,[1]tableaux!$D$5:E$65,2,FALSE))</f>
        <v/>
      </c>
      <c r="E189" s="65"/>
      <c r="F189" s="66"/>
      <c r="G189" s="61"/>
      <c r="H189" s="67" t="str">
        <f>IF(B189="","",VLOOKUP(B189,[1]tableaux!$A$4:$B$511,2,FALSE))</f>
        <v/>
      </c>
      <c r="I189" s="68"/>
      <c r="J189" s="68"/>
      <c r="K189" s="69"/>
      <c r="L189" s="69"/>
      <c r="M189" s="70" t="str">
        <f t="shared" si="0"/>
        <v/>
      </c>
      <c r="N189" s="71">
        <f t="shared" si="1"/>
        <v>0</v>
      </c>
    </row>
    <row r="190" spans="1:14" ht="12.75" customHeight="1" x14ac:dyDescent="0.25">
      <c r="A190" s="63"/>
      <c r="B190" s="60"/>
      <c r="C190" s="64"/>
      <c r="D190" s="5" t="str">
        <f>IF(C190="","",VLOOKUP(C190,[1]tableaux!$D$5:E$65,2,FALSE))</f>
        <v/>
      </c>
      <c r="E190" s="65"/>
      <c r="F190" s="66"/>
      <c r="G190" s="61"/>
      <c r="H190" s="67" t="str">
        <f>IF(B190="","",VLOOKUP(B190,[1]tableaux!$A$4:$B$511,2,FALSE))</f>
        <v/>
      </c>
      <c r="I190" s="68"/>
      <c r="J190" s="68"/>
      <c r="K190" s="69"/>
      <c r="L190" s="69"/>
      <c r="M190" s="70" t="str">
        <f t="shared" si="0"/>
        <v/>
      </c>
      <c r="N190" s="71">
        <f t="shared" si="1"/>
        <v>0</v>
      </c>
    </row>
    <row r="191" spans="1:14" ht="12.75" customHeight="1" x14ac:dyDescent="0.25">
      <c r="A191" s="63"/>
      <c r="B191" s="60"/>
      <c r="C191" s="64"/>
      <c r="D191" s="5" t="str">
        <f>IF(C191="","",VLOOKUP(C191,[1]tableaux!$D$5:E$65,2,FALSE))</f>
        <v/>
      </c>
      <c r="E191" s="65"/>
      <c r="F191" s="66"/>
      <c r="G191" s="61"/>
      <c r="H191" s="67" t="str">
        <f>IF(B191="","",VLOOKUP(B191,[1]tableaux!$A$4:$B$511,2,FALSE))</f>
        <v/>
      </c>
      <c r="I191" s="68"/>
      <c r="J191" s="68"/>
      <c r="K191" s="69"/>
      <c r="L191" s="69"/>
      <c r="M191" s="70" t="str">
        <f t="shared" si="0"/>
        <v/>
      </c>
      <c r="N191" s="71">
        <f t="shared" si="1"/>
        <v>0</v>
      </c>
    </row>
    <row r="192" spans="1:14" ht="12.75" customHeight="1" x14ac:dyDescent="0.25">
      <c r="A192" s="63"/>
      <c r="B192" s="60"/>
      <c r="C192" s="64"/>
      <c r="D192" s="5" t="str">
        <f>IF(C192="","",VLOOKUP(C192,[1]tableaux!$D$5:E$65,2,FALSE))</f>
        <v/>
      </c>
      <c r="E192" s="65"/>
      <c r="F192" s="66"/>
      <c r="G192" s="61"/>
      <c r="H192" s="67" t="str">
        <f>IF(B192="","",VLOOKUP(B192,[1]tableaux!$A$4:$B$511,2,FALSE))</f>
        <v/>
      </c>
      <c r="I192" s="68"/>
      <c r="J192" s="68"/>
      <c r="K192" s="69"/>
      <c r="L192" s="69"/>
      <c r="M192" s="70" t="str">
        <f t="shared" si="0"/>
        <v/>
      </c>
      <c r="N192" s="71">
        <f t="shared" si="1"/>
        <v>0</v>
      </c>
    </row>
    <row r="193" spans="1:14" ht="12.75" customHeight="1" x14ac:dyDescent="0.25">
      <c r="A193" s="63"/>
      <c r="B193" s="60"/>
      <c r="C193" s="64"/>
      <c r="D193" s="5" t="str">
        <f>IF(C193="","",VLOOKUP(C193,[1]tableaux!$D$5:E$65,2,FALSE))</f>
        <v/>
      </c>
      <c r="E193" s="65"/>
      <c r="F193" s="66"/>
      <c r="G193" s="61"/>
      <c r="H193" s="67" t="str">
        <f>IF(B193="","",VLOOKUP(B193,[1]tableaux!$A$4:$B$511,2,FALSE))</f>
        <v/>
      </c>
      <c r="I193" s="68"/>
      <c r="J193" s="68"/>
      <c r="K193" s="69"/>
      <c r="L193" s="69"/>
      <c r="M193" s="70" t="str">
        <f t="shared" si="0"/>
        <v/>
      </c>
      <c r="N193" s="71">
        <f t="shared" si="1"/>
        <v>0</v>
      </c>
    </row>
    <row r="194" spans="1:14" ht="12.75" customHeight="1" x14ac:dyDescent="0.25">
      <c r="A194" s="63"/>
      <c r="B194" s="60"/>
      <c r="C194" s="64"/>
      <c r="D194" s="5" t="str">
        <f>IF(C194="","",VLOOKUP(C194,[1]tableaux!$D$5:E$65,2,FALSE))</f>
        <v/>
      </c>
      <c r="E194" s="65"/>
      <c r="F194" s="66"/>
      <c r="G194" s="61"/>
      <c r="H194" s="67" t="str">
        <f>IF(B194="","",VLOOKUP(B194,[1]tableaux!$A$4:$B$511,2,FALSE))</f>
        <v/>
      </c>
      <c r="I194" s="68"/>
      <c r="J194" s="68"/>
      <c r="K194" s="69"/>
      <c r="L194" s="69"/>
      <c r="M194" s="70" t="str">
        <f t="shared" si="0"/>
        <v/>
      </c>
      <c r="N194" s="71">
        <f t="shared" si="1"/>
        <v>0</v>
      </c>
    </row>
    <row r="195" spans="1:14" ht="12.75" customHeight="1" x14ac:dyDescent="0.25">
      <c r="A195" s="63"/>
      <c r="B195" s="60"/>
      <c r="C195" s="64"/>
      <c r="D195" s="5" t="str">
        <f>IF(C195="","",VLOOKUP(C195,[1]tableaux!$D$5:E$65,2,FALSE))</f>
        <v/>
      </c>
      <c r="E195" s="65"/>
      <c r="F195" s="66"/>
      <c r="G195" s="61"/>
      <c r="H195" s="67" t="str">
        <f>IF(B195="","",VLOOKUP(B195,[1]tableaux!$A$4:$B$511,2,FALSE))</f>
        <v/>
      </c>
      <c r="I195" s="68"/>
      <c r="J195" s="68"/>
      <c r="K195" s="69"/>
      <c r="L195" s="69"/>
      <c r="M195" s="70" t="str">
        <f t="shared" si="0"/>
        <v/>
      </c>
      <c r="N195" s="71">
        <f t="shared" si="1"/>
        <v>0</v>
      </c>
    </row>
    <row r="196" spans="1:14" ht="12.75" customHeight="1" x14ac:dyDescent="0.25">
      <c r="A196" s="63"/>
      <c r="B196" s="60"/>
      <c r="C196" s="64"/>
      <c r="D196" s="5" t="str">
        <f>IF(C196="","",VLOOKUP(C196,[1]tableaux!$D$5:E$65,2,FALSE))</f>
        <v/>
      </c>
      <c r="E196" s="65"/>
      <c r="F196" s="66"/>
      <c r="G196" s="61"/>
      <c r="H196" s="67" t="str">
        <f>IF(B196="","",VLOOKUP(B196,[1]tableaux!$A$4:$B$511,2,FALSE))</f>
        <v/>
      </c>
      <c r="I196" s="68"/>
      <c r="J196" s="68"/>
      <c r="K196" s="69"/>
      <c r="L196" s="69"/>
      <c r="M196" s="70" t="str">
        <f t="shared" si="0"/>
        <v/>
      </c>
      <c r="N196" s="71">
        <f t="shared" si="1"/>
        <v>0</v>
      </c>
    </row>
    <row r="197" spans="1:14" ht="12.75" customHeight="1" x14ac:dyDescent="0.25">
      <c r="A197" s="63"/>
      <c r="B197" s="60"/>
      <c r="C197" s="64"/>
      <c r="D197" s="5" t="str">
        <f>IF(C197="","",VLOOKUP(C197,[1]tableaux!$D$5:E$65,2,FALSE))</f>
        <v/>
      </c>
      <c r="E197" s="65"/>
      <c r="F197" s="66"/>
      <c r="G197" s="61"/>
      <c r="H197" s="67" t="str">
        <f>IF(B197="","",VLOOKUP(B197,[1]tableaux!$A$4:$B$511,2,FALSE))</f>
        <v/>
      </c>
      <c r="I197" s="68"/>
      <c r="J197" s="68"/>
      <c r="K197" s="69"/>
      <c r="L197" s="69"/>
      <c r="M197" s="70" t="str">
        <f t="shared" si="0"/>
        <v/>
      </c>
      <c r="N197" s="71">
        <f t="shared" si="1"/>
        <v>0</v>
      </c>
    </row>
    <row r="198" spans="1:14" ht="12.75" customHeight="1" x14ac:dyDescent="0.25">
      <c r="A198" s="63"/>
      <c r="B198" s="60"/>
      <c r="C198" s="64"/>
      <c r="D198" s="5" t="str">
        <f>IF(C198="","",VLOOKUP(C198,[1]tableaux!$D$5:E$65,2,FALSE))</f>
        <v/>
      </c>
      <c r="E198" s="65"/>
      <c r="F198" s="66"/>
      <c r="G198" s="61"/>
      <c r="H198" s="67" t="str">
        <f>IF(B198="","",VLOOKUP(B198,[1]tableaux!$A$4:$B$511,2,FALSE))</f>
        <v/>
      </c>
      <c r="I198" s="68"/>
      <c r="J198" s="68"/>
      <c r="K198" s="69"/>
      <c r="L198" s="69"/>
      <c r="M198" s="70" t="str">
        <f t="shared" si="0"/>
        <v/>
      </c>
      <c r="N198" s="71">
        <f t="shared" si="1"/>
        <v>0</v>
      </c>
    </row>
    <row r="199" spans="1:14" ht="12.75" customHeight="1" x14ac:dyDescent="0.25">
      <c r="A199" s="63"/>
      <c r="B199" s="60"/>
      <c r="C199" s="64"/>
      <c r="D199" s="5" t="str">
        <f>IF(C199="","",VLOOKUP(C199,[1]tableaux!$D$5:E$65,2,FALSE))</f>
        <v/>
      </c>
      <c r="E199" s="65"/>
      <c r="F199" s="66"/>
      <c r="G199" s="61"/>
      <c r="H199" s="67" t="str">
        <f>IF(B199="","",VLOOKUP(B199,[1]tableaux!$A$4:$B$511,2,FALSE))</f>
        <v/>
      </c>
      <c r="I199" s="68"/>
      <c r="J199" s="68"/>
      <c r="K199" s="69"/>
      <c r="L199" s="69"/>
      <c r="M199" s="70" t="str">
        <f t="shared" si="0"/>
        <v/>
      </c>
      <c r="N199" s="71">
        <f t="shared" si="1"/>
        <v>0</v>
      </c>
    </row>
    <row r="200" spans="1:14" ht="12.75" customHeight="1" x14ac:dyDescent="0.25">
      <c r="A200" s="63"/>
      <c r="B200" s="60"/>
      <c r="C200" s="64"/>
      <c r="D200" s="5" t="str">
        <f>IF(C200="","",VLOOKUP(C200,[1]tableaux!$D$5:E$65,2,FALSE))</f>
        <v/>
      </c>
      <c r="E200" s="65"/>
      <c r="F200" s="66"/>
      <c r="G200" s="61"/>
      <c r="H200" s="67" t="str">
        <f>IF(B200="","",VLOOKUP(B200,[1]tableaux!$A$4:$B$511,2,FALSE))</f>
        <v/>
      </c>
      <c r="I200" s="68"/>
      <c r="J200" s="68"/>
      <c r="K200" s="69"/>
      <c r="L200" s="69"/>
      <c r="M200" s="70" t="str">
        <f t="shared" si="0"/>
        <v/>
      </c>
      <c r="N200" s="71">
        <f t="shared" si="1"/>
        <v>0</v>
      </c>
    </row>
    <row r="201" spans="1:14" ht="12.75" customHeight="1" x14ac:dyDescent="0.25">
      <c r="A201" s="63"/>
      <c r="B201" s="60"/>
      <c r="C201" s="64"/>
      <c r="D201" s="5" t="str">
        <f>IF(C201="","",VLOOKUP(C201,[1]tableaux!$D$5:E$65,2,FALSE))</f>
        <v/>
      </c>
      <c r="E201" s="65"/>
      <c r="F201" s="66"/>
      <c r="G201" s="61"/>
      <c r="H201" s="67" t="str">
        <f>IF(B201="","",VLOOKUP(B201,[1]tableaux!$A$4:$B$511,2,FALSE))</f>
        <v/>
      </c>
      <c r="I201" s="68"/>
      <c r="J201" s="68"/>
      <c r="K201" s="69"/>
      <c r="L201" s="69"/>
      <c r="M201" s="70" t="str">
        <f t="shared" si="0"/>
        <v/>
      </c>
      <c r="N201" s="71">
        <f t="shared" si="1"/>
        <v>0</v>
      </c>
    </row>
    <row r="202" spans="1:14" ht="12.75" customHeight="1" x14ac:dyDescent="0.25">
      <c r="A202" s="63"/>
      <c r="B202" s="60"/>
      <c r="C202" s="64"/>
      <c r="D202" s="5" t="str">
        <f>IF(C202="","",VLOOKUP(C202,[1]tableaux!$D$5:E$65,2,FALSE))</f>
        <v/>
      </c>
      <c r="E202" s="65"/>
      <c r="F202" s="66"/>
      <c r="G202" s="61"/>
      <c r="H202" s="67" t="str">
        <f>IF(B202="","",VLOOKUP(B202,[1]tableaux!$A$4:$B$511,2,FALSE))</f>
        <v/>
      </c>
      <c r="I202" s="68"/>
      <c r="J202" s="68"/>
      <c r="K202" s="69"/>
      <c r="L202" s="69"/>
      <c r="M202" s="70" t="str">
        <f t="shared" si="0"/>
        <v/>
      </c>
      <c r="N202" s="71">
        <f t="shared" si="1"/>
        <v>0</v>
      </c>
    </row>
    <row r="203" spans="1:14" ht="12.75" customHeight="1" x14ac:dyDescent="0.25">
      <c r="A203" s="63"/>
      <c r="B203" s="60"/>
      <c r="C203" s="64"/>
      <c r="D203" s="5" t="str">
        <f>IF(C203="","",VLOOKUP(C203,[1]tableaux!$D$5:E$65,2,FALSE))</f>
        <v/>
      </c>
      <c r="E203" s="65"/>
      <c r="F203" s="66"/>
      <c r="G203" s="61"/>
      <c r="H203" s="67" t="str">
        <f>IF(B203="","",VLOOKUP(B203,[1]tableaux!$A$4:$B$511,2,FALSE))</f>
        <v/>
      </c>
      <c r="I203" s="68"/>
      <c r="J203" s="68"/>
      <c r="K203" s="69"/>
      <c r="L203" s="69"/>
      <c r="M203" s="70" t="str">
        <f t="shared" si="0"/>
        <v/>
      </c>
      <c r="N203" s="71">
        <f t="shared" si="1"/>
        <v>0</v>
      </c>
    </row>
    <row r="204" spans="1:14" ht="12.75" customHeight="1" x14ac:dyDescent="0.25">
      <c r="A204" s="63"/>
      <c r="B204" s="60"/>
      <c r="C204" s="64"/>
      <c r="D204" s="5" t="str">
        <f>IF(C204="","",VLOOKUP(C204,[1]tableaux!$D$5:E$65,2,FALSE))</f>
        <v/>
      </c>
      <c r="E204" s="65"/>
      <c r="F204" s="66"/>
      <c r="G204" s="61"/>
      <c r="H204" s="67" t="str">
        <f>IF(B204="","",VLOOKUP(B204,[1]tableaux!$A$4:$B$511,2,FALSE))</f>
        <v/>
      </c>
      <c r="I204" s="68"/>
      <c r="J204" s="68"/>
      <c r="K204" s="69"/>
      <c r="L204" s="69"/>
      <c r="M204" s="70" t="str">
        <f t="shared" si="0"/>
        <v/>
      </c>
      <c r="N204" s="71">
        <f t="shared" si="1"/>
        <v>0</v>
      </c>
    </row>
    <row r="205" spans="1:14" ht="12.75" customHeight="1" x14ac:dyDescent="0.25">
      <c r="A205" s="63"/>
      <c r="B205" s="60"/>
      <c r="C205" s="64"/>
      <c r="D205" s="5" t="str">
        <f>IF(C205="","",VLOOKUP(C205,[1]tableaux!$D$5:E$65,2,FALSE))</f>
        <v/>
      </c>
      <c r="E205" s="65"/>
      <c r="F205" s="66"/>
      <c r="G205" s="61"/>
      <c r="H205" s="67" t="str">
        <f>IF(B205="","",VLOOKUP(B205,[1]tableaux!$A$4:$B$511,2,FALSE))</f>
        <v/>
      </c>
      <c r="I205" s="68"/>
      <c r="J205" s="68"/>
      <c r="K205" s="69"/>
      <c r="L205" s="69"/>
      <c r="M205" s="70" t="str">
        <f t="shared" si="0"/>
        <v/>
      </c>
      <c r="N205" s="71">
        <f t="shared" si="1"/>
        <v>0</v>
      </c>
    </row>
    <row r="206" spans="1:14" ht="12.75" customHeight="1" x14ac:dyDescent="0.25">
      <c r="A206" s="63"/>
      <c r="B206" s="60"/>
      <c r="C206" s="64"/>
      <c r="D206" s="5" t="str">
        <f>IF(C206="","",VLOOKUP(C206,[1]tableaux!$D$5:E$65,2,FALSE))</f>
        <v/>
      </c>
      <c r="E206" s="65"/>
      <c r="F206" s="66"/>
      <c r="G206" s="61"/>
      <c r="H206" s="67" t="str">
        <f>IF(B206="","",VLOOKUP(B206,[1]tableaux!$A$4:$B$511,2,FALSE))</f>
        <v/>
      </c>
      <c r="I206" s="68"/>
      <c r="J206" s="68"/>
      <c r="K206" s="69"/>
      <c r="L206" s="69"/>
      <c r="M206" s="70" t="str">
        <f t="shared" si="0"/>
        <v/>
      </c>
      <c r="N206" s="71">
        <f t="shared" ref="N206:N269" si="2">IF(G206="",F206,"")</f>
        <v>0</v>
      </c>
    </row>
    <row r="207" spans="1:14" ht="12.75" customHeight="1" x14ac:dyDescent="0.25">
      <c r="A207" s="63"/>
      <c r="B207" s="60"/>
      <c r="C207" s="64"/>
      <c r="D207" s="5" t="str">
        <f>IF(C207="","",VLOOKUP(C207,[1]tableaux!$D$5:E$65,2,FALSE))</f>
        <v/>
      </c>
      <c r="E207" s="65"/>
      <c r="F207" s="66"/>
      <c r="G207" s="61"/>
      <c r="H207" s="67" t="str">
        <f>IF(B207="","",VLOOKUP(B207,[1]tableaux!$A$4:$B$511,2,FALSE))</f>
        <v/>
      </c>
      <c r="I207" s="68"/>
      <c r="J207" s="68"/>
      <c r="K207" s="69"/>
      <c r="L207" s="69"/>
      <c r="M207" s="70" t="str">
        <f t="shared" si="0"/>
        <v/>
      </c>
      <c r="N207" s="71">
        <f t="shared" si="2"/>
        <v>0</v>
      </c>
    </row>
    <row r="208" spans="1:14" ht="12.75" customHeight="1" x14ac:dyDescent="0.25">
      <c r="A208" s="63"/>
      <c r="B208" s="60"/>
      <c r="C208" s="64"/>
      <c r="D208" s="5" t="str">
        <f>IF(C208="","",VLOOKUP(C208,[1]tableaux!$D$5:E$65,2,FALSE))</f>
        <v/>
      </c>
      <c r="E208" s="65"/>
      <c r="F208" s="66"/>
      <c r="G208" s="61"/>
      <c r="H208" s="67" t="str">
        <f>IF(B208="","",VLOOKUP(B208,[1]tableaux!$A$4:$B$511,2,FALSE))</f>
        <v/>
      </c>
      <c r="I208" s="68"/>
      <c r="J208" s="68"/>
      <c r="K208" s="69"/>
      <c r="L208" s="69"/>
      <c r="M208" s="70" t="str">
        <f t="shared" si="0"/>
        <v/>
      </c>
      <c r="N208" s="71">
        <f t="shared" si="2"/>
        <v>0</v>
      </c>
    </row>
    <row r="209" spans="1:14" ht="12.75" customHeight="1" x14ac:dyDescent="0.25">
      <c r="A209" s="63"/>
      <c r="B209" s="60"/>
      <c r="C209" s="64"/>
      <c r="D209" s="5" t="str">
        <f>IF(C209="","",VLOOKUP(C209,[1]tableaux!$D$5:E$65,2,FALSE))</f>
        <v/>
      </c>
      <c r="E209" s="65"/>
      <c r="F209" s="66"/>
      <c r="G209" s="61"/>
      <c r="H209" s="67" t="str">
        <f>IF(B209="","",VLOOKUP(B209,[1]tableaux!$A$4:$B$511,2,FALSE))</f>
        <v/>
      </c>
      <c r="I209" s="68"/>
      <c r="J209" s="68"/>
      <c r="K209" s="69"/>
      <c r="L209" s="69"/>
      <c r="M209" s="70" t="str">
        <f t="shared" si="0"/>
        <v/>
      </c>
      <c r="N209" s="71">
        <f t="shared" si="2"/>
        <v>0</v>
      </c>
    </row>
    <row r="210" spans="1:14" ht="12.75" customHeight="1" x14ac:dyDescent="0.25">
      <c r="A210" s="63"/>
      <c r="B210" s="60"/>
      <c r="C210" s="64"/>
      <c r="D210" s="5" t="str">
        <f>IF(C210="","",VLOOKUP(C210,[1]tableaux!$D$5:E$65,2,FALSE))</f>
        <v/>
      </c>
      <c r="E210" s="65"/>
      <c r="F210" s="66"/>
      <c r="G210" s="61"/>
      <c r="H210" s="67" t="str">
        <f>IF(B210="","",VLOOKUP(B210,[1]tableaux!$A$4:$B$511,2,FALSE))</f>
        <v/>
      </c>
      <c r="I210" s="68"/>
      <c r="J210" s="68"/>
      <c r="K210" s="69"/>
      <c r="L210" s="69"/>
      <c r="M210" s="70" t="str">
        <f t="shared" si="0"/>
        <v/>
      </c>
      <c r="N210" s="71">
        <f t="shared" si="2"/>
        <v>0</v>
      </c>
    </row>
    <row r="211" spans="1:14" ht="12.75" customHeight="1" x14ac:dyDescent="0.25">
      <c r="A211" s="63"/>
      <c r="B211" s="60"/>
      <c r="C211" s="64"/>
      <c r="D211" s="5" t="str">
        <f>IF(C211="","",VLOOKUP(C211,[1]tableaux!$D$5:E$65,2,FALSE))</f>
        <v/>
      </c>
      <c r="E211" s="65"/>
      <c r="F211" s="66"/>
      <c r="G211" s="61"/>
      <c r="H211" s="67" t="str">
        <f>IF(B211="","",VLOOKUP(B211,[1]tableaux!$A$4:$B$511,2,FALSE))</f>
        <v/>
      </c>
      <c r="I211" s="68"/>
      <c r="J211" s="68"/>
      <c r="K211" s="69"/>
      <c r="L211" s="69"/>
      <c r="M211" s="70" t="str">
        <f t="shared" si="0"/>
        <v/>
      </c>
      <c r="N211" s="71">
        <f t="shared" si="2"/>
        <v>0</v>
      </c>
    </row>
    <row r="212" spans="1:14" ht="12.75" customHeight="1" x14ac:dyDescent="0.25">
      <c r="A212" s="63"/>
      <c r="B212" s="60"/>
      <c r="C212" s="64"/>
      <c r="D212" s="5" t="str">
        <f>IF(C212="","",VLOOKUP(C212,[1]tableaux!$D$5:E$65,2,FALSE))</f>
        <v/>
      </c>
      <c r="E212" s="65"/>
      <c r="F212" s="66"/>
      <c r="G212" s="61"/>
      <c r="H212" s="67" t="str">
        <f>IF(B212="","",VLOOKUP(B212,[1]tableaux!$A$4:$B$511,2,FALSE))</f>
        <v/>
      </c>
      <c r="I212" s="68"/>
      <c r="J212" s="68"/>
      <c r="K212" s="69"/>
      <c r="L212" s="69"/>
      <c r="M212" s="70" t="str">
        <f t="shared" si="0"/>
        <v/>
      </c>
      <c r="N212" s="71">
        <f t="shared" si="2"/>
        <v>0</v>
      </c>
    </row>
    <row r="213" spans="1:14" ht="12.75" customHeight="1" x14ac:dyDescent="0.25">
      <c r="A213" s="63"/>
      <c r="B213" s="60"/>
      <c r="C213" s="64"/>
      <c r="D213" s="5" t="str">
        <f>IF(C213="","",VLOOKUP(C213,[1]tableaux!$D$5:E$65,2,FALSE))</f>
        <v/>
      </c>
      <c r="E213" s="65"/>
      <c r="F213" s="66"/>
      <c r="G213" s="61"/>
      <c r="H213" s="67" t="str">
        <f>IF(B213="","",VLOOKUP(B213,[1]tableaux!$A$4:$B$511,2,FALSE))</f>
        <v/>
      </c>
      <c r="I213" s="68"/>
      <c r="J213" s="68"/>
      <c r="K213" s="69"/>
      <c r="L213" s="69"/>
      <c r="M213" s="70" t="str">
        <f t="shared" si="0"/>
        <v/>
      </c>
      <c r="N213" s="71">
        <f t="shared" si="2"/>
        <v>0</v>
      </c>
    </row>
    <row r="214" spans="1:14" ht="12.75" customHeight="1" x14ac:dyDescent="0.25">
      <c r="A214" s="63"/>
      <c r="B214" s="60"/>
      <c r="C214" s="64"/>
      <c r="D214" s="5" t="str">
        <f>IF(C214="","",VLOOKUP(C214,[1]tableaux!$D$5:E$65,2,FALSE))</f>
        <v/>
      </c>
      <c r="E214" s="65"/>
      <c r="F214" s="66"/>
      <c r="G214" s="61"/>
      <c r="H214" s="67" t="str">
        <f>IF(B214="","",VLOOKUP(B214,[1]tableaux!$A$4:$B$511,2,FALSE))</f>
        <v/>
      </c>
      <c r="I214" s="68"/>
      <c r="J214" s="68"/>
      <c r="K214" s="69"/>
      <c r="L214" s="69"/>
      <c r="M214" s="70" t="str">
        <f t="shared" si="0"/>
        <v/>
      </c>
      <c r="N214" s="71">
        <f t="shared" si="2"/>
        <v>0</v>
      </c>
    </row>
    <row r="215" spans="1:14" ht="12.75" customHeight="1" x14ac:dyDescent="0.25">
      <c r="A215" s="63"/>
      <c r="B215" s="60"/>
      <c r="C215" s="64"/>
      <c r="D215" s="5" t="str">
        <f>IF(C215="","",VLOOKUP(C215,[1]tableaux!$D$5:E$65,2,FALSE))</f>
        <v/>
      </c>
      <c r="E215" s="65"/>
      <c r="F215" s="66"/>
      <c r="G215" s="61"/>
      <c r="H215" s="67" t="str">
        <f>IF(B215="","",VLOOKUP(B215,[1]tableaux!$A$4:$B$511,2,FALSE))</f>
        <v/>
      </c>
      <c r="I215" s="68"/>
      <c r="J215" s="68"/>
      <c r="K215" s="69"/>
      <c r="L215" s="69"/>
      <c r="M215" s="70" t="str">
        <f t="shared" ref="M215:M278" si="3">IF(AND(G215="",K215&lt;&gt;"gie"),H215,"")</f>
        <v/>
      </c>
      <c r="N215" s="71">
        <f t="shared" si="2"/>
        <v>0</v>
      </c>
    </row>
    <row r="216" spans="1:14" ht="12.75" customHeight="1" x14ac:dyDescent="0.25">
      <c r="A216" s="63"/>
      <c r="B216" s="60"/>
      <c r="C216" s="64"/>
      <c r="D216" s="5" t="str">
        <f>IF(C216="","",VLOOKUP(C216,[1]tableaux!$D$5:E$65,2,FALSE))</f>
        <v/>
      </c>
      <c r="E216" s="65"/>
      <c r="F216" s="66"/>
      <c r="G216" s="61"/>
      <c r="H216" s="67" t="str">
        <f>IF(B216="","",VLOOKUP(B216,[1]tableaux!$A$4:$B$511,2,FALSE))</f>
        <v/>
      </c>
      <c r="I216" s="68"/>
      <c r="J216" s="68"/>
      <c r="K216" s="69"/>
      <c r="L216" s="69"/>
      <c r="M216" s="70" t="str">
        <f t="shared" si="3"/>
        <v/>
      </c>
      <c r="N216" s="71">
        <f t="shared" si="2"/>
        <v>0</v>
      </c>
    </row>
    <row r="217" spans="1:14" ht="12.75" customHeight="1" x14ac:dyDescent="0.25">
      <c r="A217" s="63"/>
      <c r="B217" s="60"/>
      <c r="C217" s="64"/>
      <c r="D217" s="5" t="str">
        <f>IF(C217="","",VLOOKUP(C217,[1]tableaux!$D$5:E$65,2,FALSE))</f>
        <v/>
      </c>
      <c r="E217" s="65"/>
      <c r="F217" s="66"/>
      <c r="G217" s="61"/>
      <c r="H217" s="67" t="str">
        <f>IF(B217="","",VLOOKUP(B217,[1]tableaux!$A$4:$B$511,2,FALSE))</f>
        <v/>
      </c>
      <c r="I217" s="68"/>
      <c r="J217" s="68"/>
      <c r="K217" s="69"/>
      <c r="L217" s="69"/>
      <c r="M217" s="70" t="str">
        <f t="shared" si="3"/>
        <v/>
      </c>
      <c r="N217" s="71">
        <f t="shared" si="2"/>
        <v>0</v>
      </c>
    </row>
    <row r="218" spans="1:14" ht="12.75" customHeight="1" x14ac:dyDescent="0.25">
      <c r="A218" s="63"/>
      <c r="B218" s="60"/>
      <c r="C218" s="64"/>
      <c r="D218" s="5" t="str">
        <f>IF(C218="","",VLOOKUP(C218,[1]tableaux!$D$5:E$65,2,FALSE))</f>
        <v/>
      </c>
      <c r="E218" s="65"/>
      <c r="F218" s="66"/>
      <c r="G218" s="61"/>
      <c r="H218" s="67" t="str">
        <f>IF(B218="","",VLOOKUP(B218,[1]tableaux!$A$4:$B$511,2,FALSE))</f>
        <v/>
      </c>
      <c r="I218" s="68"/>
      <c r="J218" s="68"/>
      <c r="K218" s="69"/>
      <c r="L218" s="69"/>
      <c r="M218" s="70" t="str">
        <f t="shared" si="3"/>
        <v/>
      </c>
      <c r="N218" s="71">
        <f t="shared" si="2"/>
        <v>0</v>
      </c>
    </row>
    <row r="219" spans="1:14" ht="12.75" customHeight="1" x14ac:dyDescent="0.25">
      <c r="A219" s="63"/>
      <c r="B219" s="60"/>
      <c r="C219" s="64"/>
      <c r="D219" s="5" t="str">
        <f>IF(C219="","",VLOOKUP(C219,[1]tableaux!$D$5:E$65,2,FALSE))</f>
        <v/>
      </c>
      <c r="E219" s="65"/>
      <c r="F219" s="66"/>
      <c r="G219" s="61"/>
      <c r="H219" s="67" t="str">
        <f>IF(B219="","",VLOOKUP(B219,[1]tableaux!$A$4:$B$511,2,FALSE))</f>
        <v/>
      </c>
      <c r="I219" s="68"/>
      <c r="J219" s="68"/>
      <c r="K219" s="69"/>
      <c r="L219" s="69"/>
      <c r="M219" s="70" t="str">
        <f t="shared" si="3"/>
        <v/>
      </c>
      <c r="N219" s="71">
        <f t="shared" si="2"/>
        <v>0</v>
      </c>
    </row>
    <row r="220" spans="1:14" ht="12.75" customHeight="1" x14ac:dyDescent="0.25">
      <c r="A220" s="63"/>
      <c r="B220" s="60"/>
      <c r="C220" s="64"/>
      <c r="D220" s="5" t="str">
        <f>IF(C220="","",VLOOKUP(C220,[1]tableaux!$D$5:E$65,2,FALSE))</f>
        <v/>
      </c>
      <c r="E220" s="65"/>
      <c r="F220" s="66"/>
      <c r="G220" s="61"/>
      <c r="H220" s="67" t="str">
        <f>IF(B220="","",VLOOKUP(B220,[1]tableaux!$A$4:$B$511,2,FALSE))</f>
        <v/>
      </c>
      <c r="I220" s="68"/>
      <c r="J220" s="68"/>
      <c r="K220" s="69"/>
      <c r="L220" s="69"/>
      <c r="M220" s="70" t="str">
        <f t="shared" si="3"/>
        <v/>
      </c>
      <c r="N220" s="71">
        <f t="shared" si="2"/>
        <v>0</v>
      </c>
    </row>
    <row r="221" spans="1:14" ht="12.75" customHeight="1" x14ac:dyDescent="0.25">
      <c r="A221" s="63"/>
      <c r="B221" s="60"/>
      <c r="C221" s="64"/>
      <c r="D221" s="5" t="str">
        <f>IF(C221="","",VLOOKUP(C221,[1]tableaux!$D$5:E$65,2,FALSE))</f>
        <v/>
      </c>
      <c r="E221" s="65"/>
      <c r="F221" s="66"/>
      <c r="G221" s="61"/>
      <c r="H221" s="67" t="str">
        <f>IF(B221="","",VLOOKUP(B221,[1]tableaux!$A$4:$B$511,2,FALSE))</f>
        <v/>
      </c>
      <c r="I221" s="68"/>
      <c r="J221" s="68"/>
      <c r="K221" s="69"/>
      <c r="L221" s="69"/>
      <c r="M221" s="70" t="str">
        <f t="shared" si="3"/>
        <v/>
      </c>
      <c r="N221" s="71">
        <f t="shared" si="2"/>
        <v>0</v>
      </c>
    </row>
    <row r="222" spans="1:14" ht="12.75" customHeight="1" x14ac:dyDescent="0.25">
      <c r="A222" s="63"/>
      <c r="B222" s="60"/>
      <c r="C222" s="64"/>
      <c r="D222" s="5" t="str">
        <f>IF(C222="","",VLOOKUP(C222,[1]tableaux!$D$5:E$65,2,FALSE))</f>
        <v/>
      </c>
      <c r="E222" s="65"/>
      <c r="F222" s="66"/>
      <c r="G222" s="61"/>
      <c r="H222" s="67" t="str">
        <f>IF(B222="","",VLOOKUP(B222,[1]tableaux!$A$4:$B$511,2,FALSE))</f>
        <v/>
      </c>
      <c r="I222" s="68"/>
      <c r="J222" s="68"/>
      <c r="K222" s="69"/>
      <c r="L222" s="69"/>
      <c r="M222" s="70" t="str">
        <f t="shared" si="3"/>
        <v/>
      </c>
      <c r="N222" s="71">
        <f t="shared" si="2"/>
        <v>0</v>
      </c>
    </row>
    <row r="223" spans="1:14" ht="12.75" customHeight="1" x14ac:dyDescent="0.25">
      <c r="A223" s="63"/>
      <c r="B223" s="60"/>
      <c r="C223" s="64"/>
      <c r="D223" s="5" t="str">
        <f>IF(C223="","",VLOOKUP(C223,[1]tableaux!$D$5:E$65,2,FALSE))</f>
        <v/>
      </c>
      <c r="E223" s="65"/>
      <c r="F223" s="66"/>
      <c r="G223" s="61"/>
      <c r="H223" s="67" t="str">
        <f>IF(B223="","",VLOOKUP(B223,[1]tableaux!$A$4:$B$511,2,FALSE))</f>
        <v/>
      </c>
      <c r="I223" s="68"/>
      <c r="J223" s="68"/>
      <c r="K223" s="69"/>
      <c r="L223" s="69"/>
      <c r="M223" s="70" t="str">
        <f t="shared" si="3"/>
        <v/>
      </c>
      <c r="N223" s="71">
        <f t="shared" si="2"/>
        <v>0</v>
      </c>
    </row>
    <row r="224" spans="1:14" ht="12.75" customHeight="1" x14ac:dyDescent="0.25">
      <c r="A224" s="63"/>
      <c r="B224" s="60"/>
      <c r="C224" s="64"/>
      <c r="D224" s="5" t="str">
        <f>IF(C224="","",VLOOKUP(C224,[1]tableaux!$D$5:E$65,2,FALSE))</f>
        <v/>
      </c>
      <c r="E224" s="65"/>
      <c r="F224" s="66"/>
      <c r="G224" s="61"/>
      <c r="H224" s="67" t="str">
        <f>IF(B224="","",VLOOKUP(B224,[1]tableaux!$A$4:$B$511,2,FALSE))</f>
        <v/>
      </c>
      <c r="I224" s="68"/>
      <c r="J224" s="68"/>
      <c r="K224" s="69"/>
      <c r="L224" s="69"/>
      <c r="M224" s="70" t="str">
        <f t="shared" si="3"/>
        <v/>
      </c>
      <c r="N224" s="71">
        <f t="shared" si="2"/>
        <v>0</v>
      </c>
    </row>
    <row r="225" spans="1:14" ht="12.75" customHeight="1" x14ac:dyDescent="0.25">
      <c r="A225" s="63"/>
      <c r="B225" s="60"/>
      <c r="C225" s="64"/>
      <c r="D225" s="5" t="str">
        <f>IF(C225="","",VLOOKUP(C225,[1]tableaux!$D$5:E$65,2,FALSE))</f>
        <v/>
      </c>
      <c r="E225" s="65"/>
      <c r="F225" s="66"/>
      <c r="G225" s="61"/>
      <c r="H225" s="67" t="str">
        <f>IF(B225="","",VLOOKUP(B225,[1]tableaux!$A$4:$B$511,2,FALSE))</f>
        <v/>
      </c>
      <c r="I225" s="68"/>
      <c r="J225" s="68"/>
      <c r="K225" s="69"/>
      <c r="L225" s="69"/>
      <c r="M225" s="70" t="str">
        <f t="shared" si="3"/>
        <v/>
      </c>
      <c r="N225" s="71">
        <f t="shared" si="2"/>
        <v>0</v>
      </c>
    </row>
    <row r="226" spans="1:14" ht="12.75" customHeight="1" x14ac:dyDescent="0.25">
      <c r="A226" s="63"/>
      <c r="B226" s="60"/>
      <c r="C226" s="64"/>
      <c r="D226" s="5" t="str">
        <f>IF(C226="","",VLOOKUP(C226,[1]tableaux!$D$5:E$65,2,FALSE))</f>
        <v/>
      </c>
      <c r="E226" s="65"/>
      <c r="F226" s="66"/>
      <c r="G226" s="61"/>
      <c r="H226" s="67" t="str">
        <f>IF(B226="","",VLOOKUP(B226,[1]tableaux!$A$4:$B$511,2,FALSE))</f>
        <v/>
      </c>
      <c r="I226" s="68"/>
      <c r="J226" s="68"/>
      <c r="K226" s="69"/>
      <c r="L226" s="69"/>
      <c r="M226" s="70" t="str">
        <f t="shared" si="3"/>
        <v/>
      </c>
      <c r="N226" s="71">
        <f t="shared" si="2"/>
        <v>0</v>
      </c>
    </row>
    <row r="227" spans="1:14" ht="12.75" customHeight="1" x14ac:dyDescent="0.25">
      <c r="A227" s="63"/>
      <c r="B227" s="60"/>
      <c r="C227" s="64"/>
      <c r="D227" s="5" t="str">
        <f>IF(C227="","",VLOOKUP(C227,[1]tableaux!$D$5:E$65,2,FALSE))</f>
        <v/>
      </c>
      <c r="E227" s="65"/>
      <c r="F227" s="66"/>
      <c r="G227" s="61"/>
      <c r="H227" s="67" t="str">
        <f>IF(B227="","",VLOOKUP(B227,[1]tableaux!$A$4:$B$511,2,FALSE))</f>
        <v/>
      </c>
      <c r="I227" s="68"/>
      <c r="J227" s="68"/>
      <c r="K227" s="69"/>
      <c r="L227" s="69"/>
      <c r="M227" s="70" t="str">
        <f t="shared" si="3"/>
        <v/>
      </c>
      <c r="N227" s="71">
        <f t="shared" si="2"/>
        <v>0</v>
      </c>
    </row>
    <row r="228" spans="1:14" ht="12.75" customHeight="1" x14ac:dyDescent="0.25">
      <c r="A228" s="63"/>
      <c r="B228" s="60"/>
      <c r="C228" s="64"/>
      <c r="D228" s="5" t="str">
        <f>IF(C228="","",VLOOKUP(C228,[1]tableaux!$D$5:E$65,2,FALSE))</f>
        <v/>
      </c>
      <c r="E228" s="65"/>
      <c r="F228" s="66"/>
      <c r="G228" s="61"/>
      <c r="H228" s="67" t="str">
        <f>IF(B228="","",VLOOKUP(B228,[1]tableaux!$A$4:$B$511,2,FALSE))</f>
        <v/>
      </c>
      <c r="I228" s="68"/>
      <c r="J228" s="68"/>
      <c r="K228" s="69"/>
      <c r="L228" s="69"/>
      <c r="M228" s="70" t="str">
        <f t="shared" si="3"/>
        <v/>
      </c>
      <c r="N228" s="71">
        <f t="shared" si="2"/>
        <v>0</v>
      </c>
    </row>
    <row r="229" spans="1:14" ht="12.75" customHeight="1" x14ac:dyDescent="0.25">
      <c r="A229" s="63"/>
      <c r="B229" s="60"/>
      <c r="C229" s="64"/>
      <c r="D229" s="5" t="str">
        <f>IF(C229="","",VLOOKUP(C229,[1]tableaux!$D$5:E$65,2,FALSE))</f>
        <v/>
      </c>
      <c r="E229" s="65"/>
      <c r="F229" s="66"/>
      <c r="G229" s="61"/>
      <c r="H229" s="67" t="str">
        <f>IF(B229="","",VLOOKUP(B229,[1]tableaux!$A$4:$B$511,2,FALSE))</f>
        <v/>
      </c>
      <c r="I229" s="68"/>
      <c r="J229" s="68"/>
      <c r="K229" s="69"/>
      <c r="L229" s="69"/>
      <c r="M229" s="70" t="str">
        <f t="shared" si="3"/>
        <v/>
      </c>
      <c r="N229" s="71">
        <f t="shared" si="2"/>
        <v>0</v>
      </c>
    </row>
    <row r="230" spans="1:14" ht="12.75" customHeight="1" x14ac:dyDescent="0.25">
      <c r="A230" s="63"/>
      <c r="B230" s="60"/>
      <c r="C230" s="64"/>
      <c r="D230" s="5" t="str">
        <f>IF(C230="","",VLOOKUP(C230,[1]tableaux!$D$5:E$65,2,FALSE))</f>
        <v/>
      </c>
      <c r="E230" s="65"/>
      <c r="F230" s="66"/>
      <c r="G230" s="61"/>
      <c r="H230" s="67" t="str">
        <f>IF(B230="","",VLOOKUP(B230,[1]tableaux!$A$4:$B$511,2,FALSE))</f>
        <v/>
      </c>
      <c r="I230" s="68"/>
      <c r="J230" s="68"/>
      <c r="K230" s="69"/>
      <c r="L230" s="69"/>
      <c r="M230" s="70" t="str">
        <f t="shared" si="3"/>
        <v/>
      </c>
      <c r="N230" s="71">
        <f t="shared" si="2"/>
        <v>0</v>
      </c>
    </row>
    <row r="231" spans="1:14" ht="12.75" customHeight="1" x14ac:dyDescent="0.25">
      <c r="A231" s="63"/>
      <c r="B231" s="60"/>
      <c r="C231" s="64"/>
      <c r="D231" s="5" t="str">
        <f>IF(C231="","",VLOOKUP(C231,[1]tableaux!$D$5:E$65,2,FALSE))</f>
        <v/>
      </c>
      <c r="E231" s="65"/>
      <c r="F231" s="66"/>
      <c r="G231" s="61"/>
      <c r="H231" s="67" t="str">
        <f>IF(B231="","",VLOOKUP(B231,[1]tableaux!$A$4:$B$511,2,FALSE))</f>
        <v/>
      </c>
      <c r="I231" s="68"/>
      <c r="J231" s="68"/>
      <c r="K231" s="69"/>
      <c r="L231" s="69"/>
      <c r="M231" s="70" t="str">
        <f t="shared" si="3"/>
        <v/>
      </c>
      <c r="N231" s="71">
        <f t="shared" si="2"/>
        <v>0</v>
      </c>
    </row>
    <row r="232" spans="1:14" ht="12.75" customHeight="1" x14ac:dyDescent="0.25">
      <c r="A232" s="63"/>
      <c r="B232" s="60"/>
      <c r="C232" s="64"/>
      <c r="D232" s="5" t="str">
        <f>IF(C232="","",VLOOKUP(C232,[1]tableaux!$D$5:E$65,2,FALSE))</f>
        <v/>
      </c>
      <c r="E232" s="65"/>
      <c r="F232" s="66"/>
      <c r="G232" s="61"/>
      <c r="H232" s="67" t="str">
        <f>IF(B232="","",VLOOKUP(B232,[1]tableaux!$A$4:$B$511,2,FALSE))</f>
        <v/>
      </c>
      <c r="I232" s="68"/>
      <c r="J232" s="68"/>
      <c r="K232" s="69"/>
      <c r="L232" s="69"/>
      <c r="M232" s="70" t="str">
        <f t="shared" si="3"/>
        <v/>
      </c>
      <c r="N232" s="71">
        <f t="shared" si="2"/>
        <v>0</v>
      </c>
    </row>
    <row r="233" spans="1:14" ht="12.75" customHeight="1" x14ac:dyDescent="0.25">
      <c r="A233" s="63"/>
      <c r="B233" s="60"/>
      <c r="C233" s="64"/>
      <c r="D233" s="5" t="str">
        <f>IF(C233="","",VLOOKUP(C233,[1]tableaux!$D$5:E$65,2,FALSE))</f>
        <v/>
      </c>
      <c r="E233" s="65"/>
      <c r="F233" s="66"/>
      <c r="G233" s="61"/>
      <c r="H233" s="67" t="str">
        <f>IF(B233="","",VLOOKUP(B233,[1]tableaux!$A$4:$B$511,2,FALSE))</f>
        <v/>
      </c>
      <c r="I233" s="68"/>
      <c r="J233" s="68"/>
      <c r="K233" s="69"/>
      <c r="L233" s="69"/>
      <c r="M233" s="70" t="str">
        <f t="shared" si="3"/>
        <v/>
      </c>
      <c r="N233" s="71">
        <f t="shared" si="2"/>
        <v>0</v>
      </c>
    </row>
    <row r="234" spans="1:14" ht="12.75" customHeight="1" x14ac:dyDescent="0.25">
      <c r="A234" s="63"/>
      <c r="B234" s="60"/>
      <c r="C234" s="64"/>
      <c r="D234" s="5" t="str">
        <f>IF(C234="","",VLOOKUP(C234,[1]tableaux!$D$5:E$65,2,FALSE))</f>
        <v/>
      </c>
      <c r="E234" s="65"/>
      <c r="F234" s="66"/>
      <c r="G234" s="61"/>
      <c r="H234" s="67" t="str">
        <f>IF(B234="","",VLOOKUP(B234,[1]tableaux!$A$4:$B$511,2,FALSE))</f>
        <v/>
      </c>
      <c r="I234" s="68"/>
      <c r="J234" s="68"/>
      <c r="K234" s="69"/>
      <c r="L234" s="69"/>
      <c r="M234" s="70" t="str">
        <f t="shared" si="3"/>
        <v/>
      </c>
      <c r="N234" s="71">
        <f t="shared" si="2"/>
        <v>0</v>
      </c>
    </row>
    <row r="235" spans="1:14" ht="12.75" customHeight="1" x14ac:dyDescent="0.25">
      <c r="A235" s="63"/>
      <c r="B235" s="60"/>
      <c r="C235" s="64"/>
      <c r="D235" s="5" t="str">
        <f>IF(C235="","",VLOOKUP(C235,[1]tableaux!$D$5:E$65,2,FALSE))</f>
        <v/>
      </c>
      <c r="E235" s="65"/>
      <c r="F235" s="66"/>
      <c r="G235" s="61"/>
      <c r="H235" s="67" t="str">
        <f>IF(B235="","",VLOOKUP(B235,[1]tableaux!$A$4:$B$511,2,FALSE))</f>
        <v/>
      </c>
      <c r="I235" s="68"/>
      <c r="J235" s="68"/>
      <c r="K235" s="69"/>
      <c r="L235" s="69"/>
      <c r="M235" s="70" t="str">
        <f t="shared" si="3"/>
        <v/>
      </c>
      <c r="N235" s="71">
        <f t="shared" si="2"/>
        <v>0</v>
      </c>
    </row>
    <row r="236" spans="1:14" ht="12.75" customHeight="1" x14ac:dyDescent="0.25">
      <c r="A236" s="63"/>
      <c r="B236" s="60"/>
      <c r="C236" s="64"/>
      <c r="D236" s="5" t="str">
        <f>IF(C236="","",VLOOKUP(C236,[1]tableaux!$D$5:E$65,2,FALSE))</f>
        <v/>
      </c>
      <c r="E236" s="65"/>
      <c r="F236" s="66"/>
      <c r="G236" s="61"/>
      <c r="H236" s="67" t="str">
        <f>IF(B236="","",VLOOKUP(B236,[1]tableaux!$A$4:$B$511,2,FALSE))</f>
        <v/>
      </c>
      <c r="I236" s="68"/>
      <c r="J236" s="68"/>
      <c r="K236" s="69"/>
      <c r="L236" s="69"/>
      <c r="M236" s="70" t="str">
        <f t="shared" si="3"/>
        <v/>
      </c>
      <c r="N236" s="71">
        <f t="shared" si="2"/>
        <v>0</v>
      </c>
    </row>
    <row r="237" spans="1:14" ht="12.75" customHeight="1" x14ac:dyDescent="0.25">
      <c r="A237" s="63"/>
      <c r="B237" s="60"/>
      <c r="C237" s="64"/>
      <c r="D237" s="5" t="str">
        <f>IF(C237="","",VLOOKUP(C237,[1]tableaux!$D$5:E$65,2,FALSE))</f>
        <v/>
      </c>
      <c r="E237" s="65"/>
      <c r="F237" s="66"/>
      <c r="G237" s="61"/>
      <c r="H237" s="67" t="str">
        <f>IF(B237="","",VLOOKUP(B237,[1]tableaux!$A$4:$B$511,2,FALSE))</f>
        <v/>
      </c>
      <c r="I237" s="68"/>
      <c r="J237" s="68"/>
      <c r="K237" s="69"/>
      <c r="L237" s="69"/>
      <c r="M237" s="70" t="str">
        <f t="shared" si="3"/>
        <v/>
      </c>
      <c r="N237" s="71">
        <f t="shared" si="2"/>
        <v>0</v>
      </c>
    </row>
    <row r="238" spans="1:14" ht="12.75" customHeight="1" x14ac:dyDescent="0.25">
      <c r="A238" s="63"/>
      <c r="B238" s="60"/>
      <c r="C238" s="64"/>
      <c r="D238" s="5" t="str">
        <f>IF(C238="","",VLOOKUP(C238,[1]tableaux!$D$5:E$65,2,FALSE))</f>
        <v/>
      </c>
      <c r="E238" s="65"/>
      <c r="F238" s="66"/>
      <c r="G238" s="61"/>
      <c r="H238" s="67" t="str">
        <f>IF(B238="","",VLOOKUP(B238,[1]tableaux!$A$4:$B$511,2,FALSE))</f>
        <v/>
      </c>
      <c r="I238" s="68"/>
      <c r="J238" s="68"/>
      <c r="K238" s="69"/>
      <c r="L238" s="69"/>
      <c r="M238" s="70" t="str">
        <f t="shared" si="3"/>
        <v/>
      </c>
      <c r="N238" s="71">
        <f t="shared" si="2"/>
        <v>0</v>
      </c>
    </row>
    <row r="239" spans="1:14" ht="12.75" customHeight="1" x14ac:dyDescent="0.25">
      <c r="A239" s="63"/>
      <c r="B239" s="60"/>
      <c r="C239" s="64"/>
      <c r="D239" s="5" t="str">
        <f>IF(C239="","",VLOOKUP(C239,[1]tableaux!$D$5:E$65,2,FALSE))</f>
        <v/>
      </c>
      <c r="E239" s="65"/>
      <c r="F239" s="66"/>
      <c r="G239" s="61"/>
      <c r="H239" s="67" t="str">
        <f>IF(B239="","",VLOOKUP(B239,[1]tableaux!$A$4:$B$511,2,FALSE))</f>
        <v/>
      </c>
      <c r="I239" s="68"/>
      <c r="J239" s="68"/>
      <c r="K239" s="69"/>
      <c r="L239" s="69"/>
      <c r="M239" s="70" t="str">
        <f t="shared" si="3"/>
        <v/>
      </c>
      <c r="N239" s="71">
        <f t="shared" si="2"/>
        <v>0</v>
      </c>
    </row>
    <row r="240" spans="1:14" ht="12.75" customHeight="1" x14ac:dyDescent="0.25">
      <c r="A240" s="63"/>
      <c r="B240" s="60"/>
      <c r="C240" s="64"/>
      <c r="D240" s="5" t="str">
        <f>IF(C240="","",VLOOKUP(C240,[1]tableaux!$D$5:E$65,2,FALSE))</f>
        <v/>
      </c>
      <c r="E240" s="65"/>
      <c r="F240" s="66"/>
      <c r="G240" s="61"/>
      <c r="H240" s="67" t="str">
        <f>IF(B240="","",VLOOKUP(B240,[1]tableaux!$A$4:$B$511,2,FALSE))</f>
        <v/>
      </c>
      <c r="I240" s="68"/>
      <c r="J240" s="68"/>
      <c r="K240" s="69"/>
      <c r="L240" s="69"/>
      <c r="M240" s="70" t="str">
        <f t="shared" si="3"/>
        <v/>
      </c>
      <c r="N240" s="71">
        <f t="shared" si="2"/>
        <v>0</v>
      </c>
    </row>
    <row r="241" spans="1:14" ht="12.75" customHeight="1" x14ac:dyDescent="0.25">
      <c r="A241" s="63"/>
      <c r="B241" s="60"/>
      <c r="C241" s="64"/>
      <c r="D241" s="5" t="str">
        <f>IF(C241="","",VLOOKUP(C241,[1]tableaux!$D$5:E$65,2,FALSE))</f>
        <v/>
      </c>
      <c r="E241" s="65"/>
      <c r="F241" s="66"/>
      <c r="G241" s="61"/>
      <c r="H241" s="67" t="str">
        <f>IF(B241="","",VLOOKUP(B241,[1]tableaux!$A$4:$B$511,2,FALSE))</f>
        <v/>
      </c>
      <c r="I241" s="68"/>
      <c r="J241" s="68"/>
      <c r="K241" s="69"/>
      <c r="L241" s="69"/>
      <c r="M241" s="70" t="str">
        <f t="shared" si="3"/>
        <v/>
      </c>
      <c r="N241" s="71">
        <f t="shared" si="2"/>
        <v>0</v>
      </c>
    </row>
    <row r="242" spans="1:14" ht="12.75" customHeight="1" x14ac:dyDescent="0.25">
      <c r="A242" s="63"/>
      <c r="B242" s="60"/>
      <c r="C242" s="64"/>
      <c r="D242" s="5" t="str">
        <f>IF(C242="","",VLOOKUP(C242,[1]tableaux!$D$5:E$65,2,FALSE))</f>
        <v/>
      </c>
      <c r="E242" s="65"/>
      <c r="F242" s="66"/>
      <c r="G242" s="61"/>
      <c r="H242" s="67" t="str">
        <f>IF(B242="","",VLOOKUP(B242,[1]tableaux!$A$4:$B$511,2,FALSE))</f>
        <v/>
      </c>
      <c r="I242" s="68"/>
      <c r="J242" s="68"/>
      <c r="K242" s="69"/>
      <c r="L242" s="69"/>
      <c r="M242" s="70" t="str">
        <f t="shared" si="3"/>
        <v/>
      </c>
      <c r="N242" s="71">
        <f t="shared" si="2"/>
        <v>0</v>
      </c>
    </row>
    <row r="243" spans="1:14" ht="12.75" customHeight="1" x14ac:dyDescent="0.25">
      <c r="A243" s="63"/>
      <c r="B243" s="60"/>
      <c r="C243" s="64"/>
      <c r="D243" s="5" t="str">
        <f>IF(C243="","",VLOOKUP(C243,[1]tableaux!$D$5:E$65,2,FALSE))</f>
        <v/>
      </c>
      <c r="E243" s="65"/>
      <c r="F243" s="66"/>
      <c r="G243" s="61"/>
      <c r="H243" s="67" t="str">
        <f>IF(B243="","",VLOOKUP(B243,[1]tableaux!$A$4:$B$511,2,FALSE))</f>
        <v/>
      </c>
      <c r="I243" s="68"/>
      <c r="J243" s="68"/>
      <c r="K243" s="69"/>
      <c r="L243" s="69"/>
      <c r="M243" s="70" t="str">
        <f t="shared" si="3"/>
        <v/>
      </c>
      <c r="N243" s="71">
        <f t="shared" si="2"/>
        <v>0</v>
      </c>
    </row>
    <row r="244" spans="1:14" ht="12.75" customHeight="1" x14ac:dyDescent="0.25">
      <c r="A244" s="63"/>
      <c r="B244" s="60"/>
      <c r="C244" s="64"/>
      <c r="D244" s="5" t="str">
        <f>IF(C244="","",VLOOKUP(C244,[1]tableaux!$D$5:E$65,2,FALSE))</f>
        <v/>
      </c>
      <c r="E244" s="65"/>
      <c r="F244" s="66"/>
      <c r="G244" s="61"/>
      <c r="H244" s="67" t="str">
        <f>IF(B244="","",VLOOKUP(B244,[1]tableaux!$A$4:$B$511,2,FALSE))</f>
        <v/>
      </c>
      <c r="I244" s="68"/>
      <c r="J244" s="68"/>
      <c r="K244" s="69"/>
      <c r="L244" s="69"/>
      <c r="M244" s="70" t="str">
        <f t="shared" si="3"/>
        <v/>
      </c>
      <c r="N244" s="71">
        <f t="shared" si="2"/>
        <v>0</v>
      </c>
    </row>
    <row r="245" spans="1:14" ht="12.75" customHeight="1" x14ac:dyDescent="0.25">
      <c r="A245" s="63"/>
      <c r="B245" s="60"/>
      <c r="C245" s="64"/>
      <c r="D245" s="5" t="str">
        <f>IF(C245="","",VLOOKUP(C245,[1]tableaux!$D$5:E$65,2,FALSE))</f>
        <v/>
      </c>
      <c r="E245" s="65"/>
      <c r="F245" s="66"/>
      <c r="G245" s="61"/>
      <c r="H245" s="67" t="str">
        <f>IF(B245="","",VLOOKUP(B245,[1]tableaux!$A$4:$B$511,2,FALSE))</f>
        <v/>
      </c>
      <c r="I245" s="68"/>
      <c r="J245" s="68"/>
      <c r="K245" s="69"/>
      <c r="L245" s="69"/>
      <c r="M245" s="70" t="str">
        <f t="shared" si="3"/>
        <v/>
      </c>
      <c r="N245" s="71">
        <f t="shared" si="2"/>
        <v>0</v>
      </c>
    </row>
    <row r="246" spans="1:14" ht="12.75" customHeight="1" x14ac:dyDescent="0.25">
      <c r="A246" s="63"/>
      <c r="B246" s="60"/>
      <c r="C246" s="64"/>
      <c r="D246" s="5" t="str">
        <f>IF(C246="","",VLOOKUP(C246,[1]tableaux!$D$5:E$65,2,FALSE))</f>
        <v/>
      </c>
      <c r="E246" s="65"/>
      <c r="F246" s="66"/>
      <c r="G246" s="61"/>
      <c r="H246" s="67" t="str">
        <f>IF(B246="","",VLOOKUP(B246,[1]tableaux!$A$4:$B$511,2,FALSE))</f>
        <v/>
      </c>
      <c r="I246" s="68"/>
      <c r="J246" s="68"/>
      <c r="K246" s="69"/>
      <c r="L246" s="69"/>
      <c r="M246" s="70" t="str">
        <f t="shared" si="3"/>
        <v/>
      </c>
      <c r="N246" s="71">
        <f t="shared" si="2"/>
        <v>0</v>
      </c>
    </row>
    <row r="247" spans="1:14" ht="12.75" customHeight="1" x14ac:dyDescent="0.25">
      <c r="A247" s="63"/>
      <c r="B247" s="60"/>
      <c r="C247" s="64"/>
      <c r="D247" s="5" t="str">
        <f>IF(C247="","",VLOOKUP(C247,[1]tableaux!$D$5:E$65,2,FALSE))</f>
        <v/>
      </c>
      <c r="E247" s="65"/>
      <c r="F247" s="66"/>
      <c r="G247" s="61"/>
      <c r="H247" s="67" t="str">
        <f>IF(B247="","",VLOOKUP(B247,[1]tableaux!$A$4:$B$511,2,FALSE))</f>
        <v/>
      </c>
      <c r="I247" s="68"/>
      <c r="J247" s="68"/>
      <c r="K247" s="69"/>
      <c r="L247" s="69"/>
      <c r="M247" s="70" t="str">
        <f t="shared" si="3"/>
        <v/>
      </c>
      <c r="N247" s="71">
        <f t="shared" si="2"/>
        <v>0</v>
      </c>
    </row>
    <row r="248" spans="1:14" ht="12.75" customHeight="1" x14ac:dyDescent="0.25">
      <c r="A248" s="63"/>
      <c r="B248" s="60"/>
      <c r="C248" s="64"/>
      <c r="D248" s="5" t="str">
        <f>IF(C248="","",VLOOKUP(C248,[1]tableaux!$D$5:E$65,2,FALSE))</f>
        <v/>
      </c>
      <c r="E248" s="65"/>
      <c r="F248" s="66"/>
      <c r="G248" s="61"/>
      <c r="H248" s="67" t="str">
        <f>IF(B248="","",VLOOKUP(B248,[1]tableaux!$A$4:$B$511,2,FALSE))</f>
        <v/>
      </c>
      <c r="I248" s="68"/>
      <c r="J248" s="68"/>
      <c r="K248" s="69"/>
      <c r="L248" s="69"/>
      <c r="M248" s="70" t="str">
        <f t="shared" si="3"/>
        <v/>
      </c>
      <c r="N248" s="71">
        <f t="shared" si="2"/>
        <v>0</v>
      </c>
    </row>
    <row r="249" spans="1:14" ht="15" x14ac:dyDescent="0.25">
      <c r="A249" s="63"/>
      <c r="B249" s="60"/>
      <c r="C249" s="64"/>
      <c r="D249" s="5" t="str">
        <f>IF(C249="","",VLOOKUP(C249,[1]tableaux!$D$5:E$65,2,FALSE))</f>
        <v/>
      </c>
      <c r="E249" s="65"/>
      <c r="F249" s="66"/>
      <c r="G249" s="61"/>
      <c r="H249" s="67" t="str">
        <f>IF(B249="","",VLOOKUP(B249,[1]tableaux!$A$4:$B$511,2,FALSE))</f>
        <v/>
      </c>
      <c r="I249" s="68"/>
      <c r="J249" s="68"/>
      <c r="K249" s="69"/>
      <c r="L249" s="69"/>
      <c r="M249" s="70" t="str">
        <f t="shared" si="3"/>
        <v/>
      </c>
      <c r="N249" s="71">
        <f t="shared" si="2"/>
        <v>0</v>
      </c>
    </row>
    <row r="250" spans="1:14" ht="15" x14ac:dyDescent="0.25">
      <c r="A250" s="63"/>
      <c r="B250" s="60"/>
      <c r="C250" s="64"/>
      <c r="D250" s="5" t="str">
        <f>IF(C250="","",VLOOKUP(C250,[1]tableaux!$D$5:E$65,2,FALSE))</f>
        <v/>
      </c>
      <c r="E250" s="65"/>
      <c r="F250" s="66"/>
      <c r="G250" s="61"/>
      <c r="H250" s="67" t="str">
        <f>IF(B250="","",VLOOKUP(B250,[1]tableaux!$A$4:$B$511,2,FALSE))</f>
        <v/>
      </c>
      <c r="I250" s="68"/>
      <c r="J250" s="68"/>
      <c r="K250" s="69"/>
      <c r="L250" s="69"/>
      <c r="M250" s="70" t="str">
        <f t="shared" si="3"/>
        <v/>
      </c>
      <c r="N250" s="71">
        <f t="shared" si="2"/>
        <v>0</v>
      </c>
    </row>
    <row r="251" spans="1:14" ht="15" x14ac:dyDescent="0.25">
      <c r="A251" s="63"/>
      <c r="B251" s="60"/>
      <c r="C251" s="64"/>
      <c r="D251" s="5" t="str">
        <f>IF(C251="","",VLOOKUP(C251,[1]tableaux!$D$5:E$65,2,FALSE))</f>
        <v/>
      </c>
      <c r="E251" s="65"/>
      <c r="F251" s="66"/>
      <c r="G251" s="61"/>
      <c r="H251" s="67" t="str">
        <f>IF(B251="","",VLOOKUP(B251,[1]tableaux!$A$4:$B$511,2,FALSE))</f>
        <v/>
      </c>
      <c r="I251" s="68"/>
      <c r="J251" s="68"/>
      <c r="K251" s="69"/>
      <c r="L251" s="69"/>
      <c r="M251" s="70" t="str">
        <f t="shared" si="3"/>
        <v/>
      </c>
      <c r="N251" s="71">
        <f t="shared" si="2"/>
        <v>0</v>
      </c>
    </row>
    <row r="252" spans="1:14" ht="15" x14ac:dyDescent="0.25">
      <c r="A252" s="63"/>
      <c r="B252" s="60"/>
      <c r="C252" s="64"/>
      <c r="D252" s="5" t="str">
        <f>IF(C252="","",VLOOKUP(C252,[1]tableaux!$D$5:E$65,2,FALSE))</f>
        <v/>
      </c>
      <c r="E252" s="65"/>
      <c r="F252" s="66"/>
      <c r="G252" s="61"/>
      <c r="H252" s="67" t="str">
        <f>IF(B252="","",VLOOKUP(B252,[1]tableaux!$A$4:$B$511,2,FALSE))</f>
        <v/>
      </c>
      <c r="I252" s="68"/>
      <c r="J252" s="68"/>
      <c r="K252" s="69"/>
      <c r="L252" s="69"/>
      <c r="M252" s="70" t="str">
        <f t="shared" si="3"/>
        <v/>
      </c>
      <c r="N252" s="71">
        <f t="shared" si="2"/>
        <v>0</v>
      </c>
    </row>
    <row r="253" spans="1:14" ht="15" x14ac:dyDescent="0.25">
      <c r="A253" s="63"/>
      <c r="B253" s="60"/>
      <c r="C253" s="64"/>
      <c r="D253" s="5" t="str">
        <f>IF(C253="","",VLOOKUP(C253,[1]tableaux!$D$5:E$65,2,FALSE))</f>
        <v/>
      </c>
      <c r="E253" s="65"/>
      <c r="F253" s="66"/>
      <c r="G253" s="61"/>
      <c r="H253" s="67" t="str">
        <f>IF(B253="","",VLOOKUP(B253,[1]tableaux!$A$4:$B$511,2,FALSE))</f>
        <v/>
      </c>
      <c r="I253" s="68"/>
      <c r="J253" s="68"/>
      <c r="K253" s="69"/>
      <c r="L253" s="69"/>
      <c r="M253" s="70" t="str">
        <f t="shared" si="3"/>
        <v/>
      </c>
      <c r="N253" s="71">
        <f t="shared" si="2"/>
        <v>0</v>
      </c>
    </row>
    <row r="254" spans="1:14" ht="15" x14ac:dyDescent="0.25">
      <c r="A254" s="63"/>
      <c r="B254" s="60"/>
      <c r="C254" s="64"/>
      <c r="D254" s="5" t="str">
        <f>IF(C254="","",VLOOKUP(C254,[1]tableaux!$D$5:E$65,2,FALSE))</f>
        <v/>
      </c>
      <c r="E254" s="65"/>
      <c r="F254" s="66"/>
      <c r="G254" s="61"/>
      <c r="H254" s="67" t="str">
        <f>IF(B254="","",VLOOKUP(B254,[1]tableaux!$A$4:$B$511,2,FALSE))</f>
        <v/>
      </c>
      <c r="I254" s="68"/>
      <c r="J254" s="68"/>
      <c r="K254" s="69"/>
      <c r="L254" s="69"/>
      <c r="M254" s="70" t="str">
        <f t="shared" si="3"/>
        <v/>
      </c>
      <c r="N254" s="71">
        <f t="shared" si="2"/>
        <v>0</v>
      </c>
    </row>
    <row r="255" spans="1:14" ht="15" x14ac:dyDescent="0.25">
      <c r="A255" s="63"/>
      <c r="B255" s="60"/>
      <c r="C255" s="64"/>
      <c r="D255" s="5" t="str">
        <f>IF(C255="","",VLOOKUP(C255,[1]tableaux!$D$5:E$65,2,FALSE))</f>
        <v/>
      </c>
      <c r="E255" s="65"/>
      <c r="F255" s="66"/>
      <c r="G255" s="61"/>
      <c r="H255" s="67" t="str">
        <f>IF(B255="","",VLOOKUP(B255,[1]tableaux!$A$4:$B$511,2,FALSE))</f>
        <v/>
      </c>
      <c r="I255" s="68"/>
      <c r="J255" s="68"/>
      <c r="K255" s="69"/>
      <c r="L255" s="69"/>
      <c r="M255" s="70" t="str">
        <f t="shared" si="3"/>
        <v/>
      </c>
      <c r="N255" s="71">
        <f t="shared" si="2"/>
        <v>0</v>
      </c>
    </row>
    <row r="256" spans="1:14" ht="15" x14ac:dyDescent="0.25">
      <c r="A256" s="63"/>
      <c r="B256" s="60"/>
      <c r="C256" s="64"/>
      <c r="D256" s="5" t="str">
        <f>IF(C256="","",VLOOKUP(C256,[1]tableaux!$D$5:E$65,2,FALSE))</f>
        <v/>
      </c>
      <c r="E256" s="65"/>
      <c r="F256" s="66"/>
      <c r="G256" s="61"/>
      <c r="H256" s="67" t="str">
        <f>IF(B256="","",VLOOKUP(B256,[1]tableaux!$A$4:$B$511,2,FALSE))</f>
        <v/>
      </c>
      <c r="I256" s="68"/>
      <c r="J256" s="68"/>
      <c r="K256" s="69"/>
      <c r="L256" s="69"/>
      <c r="M256" s="70" t="str">
        <f t="shared" si="3"/>
        <v/>
      </c>
      <c r="N256" s="71">
        <f t="shared" si="2"/>
        <v>0</v>
      </c>
    </row>
    <row r="257" spans="1:14" ht="12.75" customHeight="1" x14ac:dyDescent="0.25">
      <c r="A257" s="63"/>
      <c r="B257" s="60"/>
      <c r="C257" s="64"/>
      <c r="D257" s="5" t="str">
        <f>IF(C257="","",VLOOKUP(C257,[1]tableaux!$D$5:E$65,2,FALSE))</f>
        <v/>
      </c>
      <c r="E257" s="65"/>
      <c r="F257" s="66"/>
      <c r="G257" s="61"/>
      <c r="H257" s="67" t="str">
        <f>IF(B257="","",VLOOKUP(B257,[1]tableaux!$A$4:$B$511,2,FALSE))</f>
        <v/>
      </c>
      <c r="I257" s="68"/>
      <c r="J257" s="68"/>
      <c r="K257" s="69"/>
      <c r="L257" s="69"/>
      <c r="M257" s="70" t="str">
        <f t="shared" si="3"/>
        <v/>
      </c>
      <c r="N257" s="71">
        <f t="shared" si="2"/>
        <v>0</v>
      </c>
    </row>
    <row r="258" spans="1:14" ht="12.75" customHeight="1" x14ac:dyDescent="0.25">
      <c r="A258" s="63"/>
      <c r="B258" s="60"/>
      <c r="C258" s="64"/>
      <c r="D258" s="5" t="str">
        <f>IF(C258="","",VLOOKUP(C258,[1]tableaux!$D$5:E$65,2,FALSE))</f>
        <v/>
      </c>
      <c r="E258" s="65"/>
      <c r="F258" s="66"/>
      <c r="G258" s="61"/>
      <c r="H258" s="67" t="str">
        <f>IF(B258="","",VLOOKUP(B258,[1]tableaux!$A$4:$B$511,2,FALSE))</f>
        <v/>
      </c>
      <c r="I258" s="68"/>
      <c r="J258" s="68"/>
      <c r="K258" s="69"/>
      <c r="L258" s="69"/>
      <c r="M258" s="70" t="str">
        <f t="shared" si="3"/>
        <v/>
      </c>
      <c r="N258" s="71">
        <f t="shared" si="2"/>
        <v>0</v>
      </c>
    </row>
    <row r="259" spans="1:14" ht="12.75" customHeight="1" x14ac:dyDescent="0.25">
      <c r="A259" s="63"/>
      <c r="B259" s="60"/>
      <c r="C259" s="64"/>
      <c r="D259" s="5" t="str">
        <f>IF(C259="","",VLOOKUP(C259,[1]tableaux!$D$5:E$65,2,FALSE))</f>
        <v/>
      </c>
      <c r="E259" s="65"/>
      <c r="F259" s="66"/>
      <c r="G259" s="61"/>
      <c r="H259" s="67" t="str">
        <f>IF(B259="","",VLOOKUP(B259,[1]tableaux!$A$4:$B$511,2,FALSE))</f>
        <v/>
      </c>
      <c r="I259" s="68"/>
      <c r="J259" s="68"/>
      <c r="K259" s="69"/>
      <c r="L259" s="69"/>
      <c r="M259" s="70" t="str">
        <f t="shared" si="3"/>
        <v/>
      </c>
      <c r="N259" s="71">
        <f t="shared" si="2"/>
        <v>0</v>
      </c>
    </row>
    <row r="260" spans="1:14" ht="12.75" customHeight="1" x14ac:dyDescent="0.25">
      <c r="A260" s="63"/>
      <c r="B260" s="60"/>
      <c r="C260" s="64"/>
      <c r="D260" s="5" t="str">
        <f>IF(C260="","",VLOOKUP(C260,[1]tableaux!$D$5:E$65,2,FALSE))</f>
        <v/>
      </c>
      <c r="E260" s="65"/>
      <c r="F260" s="66"/>
      <c r="G260" s="61"/>
      <c r="H260" s="67" t="str">
        <f>IF(B260="","",VLOOKUP(B260,[1]tableaux!$A$4:$B$511,2,FALSE))</f>
        <v/>
      </c>
      <c r="I260" s="68"/>
      <c r="J260" s="68"/>
      <c r="K260" s="69"/>
      <c r="L260" s="69"/>
      <c r="M260" s="70" t="str">
        <f t="shared" si="3"/>
        <v/>
      </c>
      <c r="N260" s="71">
        <f t="shared" si="2"/>
        <v>0</v>
      </c>
    </row>
    <row r="261" spans="1:14" ht="12.75" customHeight="1" x14ac:dyDescent="0.25">
      <c r="A261" s="63"/>
      <c r="B261" s="60"/>
      <c r="C261" s="64"/>
      <c r="D261" s="5" t="str">
        <f>IF(C261="","",VLOOKUP(C261,[1]tableaux!$D$5:E$65,2,FALSE))</f>
        <v/>
      </c>
      <c r="E261" s="65"/>
      <c r="F261" s="66"/>
      <c r="G261" s="61"/>
      <c r="H261" s="67" t="str">
        <f>IF(B261="","",VLOOKUP(B261,[1]tableaux!$A$4:$B$511,2,FALSE))</f>
        <v/>
      </c>
      <c r="I261" s="68"/>
      <c r="J261" s="68"/>
      <c r="K261" s="69"/>
      <c r="L261" s="69"/>
      <c r="M261" s="70" t="str">
        <f t="shared" si="3"/>
        <v/>
      </c>
      <c r="N261" s="71">
        <f t="shared" si="2"/>
        <v>0</v>
      </c>
    </row>
    <row r="262" spans="1:14" ht="12.75" customHeight="1" x14ac:dyDescent="0.25">
      <c r="A262" s="63"/>
      <c r="B262" s="60"/>
      <c r="C262" s="64"/>
      <c r="D262" s="5" t="str">
        <f>IF(C262="","",VLOOKUP(C262,[1]tableaux!$D$5:E$65,2,FALSE))</f>
        <v/>
      </c>
      <c r="E262" s="65"/>
      <c r="F262" s="66"/>
      <c r="G262" s="61"/>
      <c r="H262" s="67" t="str">
        <f>IF(B262="","",VLOOKUP(B262,[1]tableaux!$A$4:$B$511,2,FALSE))</f>
        <v/>
      </c>
      <c r="I262" s="68"/>
      <c r="J262" s="68"/>
      <c r="K262" s="69"/>
      <c r="L262" s="69"/>
      <c r="M262" s="70" t="str">
        <f t="shared" si="3"/>
        <v/>
      </c>
      <c r="N262" s="71">
        <f t="shared" si="2"/>
        <v>0</v>
      </c>
    </row>
    <row r="263" spans="1:14" ht="12.75" customHeight="1" x14ac:dyDescent="0.25">
      <c r="A263" s="63"/>
      <c r="B263" s="60"/>
      <c r="C263" s="64"/>
      <c r="D263" s="5" t="str">
        <f>IF(C263="","",VLOOKUP(C263,[1]tableaux!$D$5:E$65,2,FALSE))</f>
        <v/>
      </c>
      <c r="E263" s="65"/>
      <c r="F263" s="66"/>
      <c r="G263" s="61"/>
      <c r="H263" s="67" t="str">
        <f>IF(B263="","",VLOOKUP(B263,[1]tableaux!$A$4:$B$511,2,FALSE))</f>
        <v/>
      </c>
      <c r="I263" s="68"/>
      <c r="J263" s="68"/>
      <c r="K263" s="69"/>
      <c r="L263" s="69"/>
      <c r="M263" s="70" t="str">
        <f t="shared" si="3"/>
        <v/>
      </c>
      <c r="N263" s="71">
        <f t="shared" si="2"/>
        <v>0</v>
      </c>
    </row>
    <row r="264" spans="1:14" ht="12.75" customHeight="1" x14ac:dyDescent="0.25">
      <c r="A264" s="63"/>
      <c r="B264" s="60"/>
      <c r="C264" s="64"/>
      <c r="D264" s="5" t="str">
        <f>IF(C264="","",VLOOKUP(C264,[1]tableaux!$D$5:E$65,2,FALSE))</f>
        <v/>
      </c>
      <c r="E264" s="65"/>
      <c r="F264" s="66"/>
      <c r="G264" s="61"/>
      <c r="H264" s="67" t="str">
        <f>IF(B264="","",VLOOKUP(B264,[1]tableaux!$A$4:$B$511,2,FALSE))</f>
        <v/>
      </c>
      <c r="I264" s="68"/>
      <c r="J264" s="68"/>
      <c r="K264" s="69"/>
      <c r="L264" s="69"/>
      <c r="M264" s="70" t="str">
        <f t="shared" si="3"/>
        <v/>
      </c>
      <c r="N264" s="71">
        <f t="shared" si="2"/>
        <v>0</v>
      </c>
    </row>
    <row r="265" spans="1:14" ht="12.75" customHeight="1" x14ac:dyDescent="0.25">
      <c r="A265" s="63"/>
      <c r="B265" s="60"/>
      <c r="C265" s="64"/>
      <c r="D265" s="5" t="str">
        <f>IF(C265="","",VLOOKUP(C265,[1]tableaux!$D$5:E$65,2,FALSE))</f>
        <v/>
      </c>
      <c r="E265" s="65"/>
      <c r="F265" s="66"/>
      <c r="G265" s="61"/>
      <c r="H265" s="67" t="str">
        <f>IF(B265="","",VLOOKUP(B265,[1]tableaux!$A$4:$B$511,2,FALSE))</f>
        <v/>
      </c>
      <c r="I265" s="68"/>
      <c r="J265" s="68"/>
      <c r="K265" s="69"/>
      <c r="L265" s="69"/>
      <c r="M265" s="70" t="str">
        <f t="shared" si="3"/>
        <v/>
      </c>
      <c r="N265" s="71">
        <f t="shared" si="2"/>
        <v>0</v>
      </c>
    </row>
    <row r="266" spans="1:14" ht="12.75" customHeight="1" x14ac:dyDescent="0.25">
      <c r="A266" s="63"/>
      <c r="B266" s="60"/>
      <c r="C266" s="64"/>
      <c r="D266" s="5" t="str">
        <f>IF(C266="","",VLOOKUP(C266,[1]tableaux!$D$5:E$65,2,FALSE))</f>
        <v/>
      </c>
      <c r="E266" s="65"/>
      <c r="F266" s="66"/>
      <c r="G266" s="61"/>
      <c r="H266" s="67" t="str">
        <f>IF(B266="","",VLOOKUP(B266,[1]tableaux!$A$4:$B$511,2,FALSE))</f>
        <v/>
      </c>
      <c r="I266" s="68"/>
      <c r="J266" s="68"/>
      <c r="K266" s="69"/>
      <c r="L266" s="69"/>
      <c r="M266" s="70" t="str">
        <f t="shared" si="3"/>
        <v/>
      </c>
      <c r="N266" s="71">
        <f t="shared" si="2"/>
        <v>0</v>
      </c>
    </row>
    <row r="267" spans="1:14" ht="12.75" customHeight="1" x14ac:dyDescent="0.25">
      <c r="A267" s="63"/>
      <c r="B267" s="60"/>
      <c r="C267" s="64"/>
      <c r="D267" s="5" t="str">
        <f>IF(C267="","",VLOOKUP(C267,[1]tableaux!$D$5:E$65,2,FALSE))</f>
        <v/>
      </c>
      <c r="E267" s="65"/>
      <c r="F267" s="66"/>
      <c r="G267" s="61"/>
      <c r="H267" s="67" t="str">
        <f>IF(B267="","",VLOOKUP(B267,[1]tableaux!$A$4:$B$511,2,FALSE))</f>
        <v/>
      </c>
      <c r="I267" s="68"/>
      <c r="J267" s="68"/>
      <c r="K267" s="69"/>
      <c r="L267" s="69"/>
      <c r="M267" s="70" t="str">
        <f t="shared" si="3"/>
        <v/>
      </c>
      <c r="N267" s="71">
        <f t="shared" si="2"/>
        <v>0</v>
      </c>
    </row>
    <row r="268" spans="1:14" ht="12.75" customHeight="1" x14ac:dyDescent="0.25">
      <c r="A268" s="63"/>
      <c r="B268" s="60"/>
      <c r="C268" s="64"/>
      <c r="D268" s="5" t="str">
        <f>IF(C268="","",VLOOKUP(C268,[1]tableaux!$D$5:E$65,2,FALSE))</f>
        <v/>
      </c>
      <c r="E268" s="65"/>
      <c r="F268" s="66"/>
      <c r="G268" s="61"/>
      <c r="H268" s="67" t="str">
        <f>IF(B268="","",VLOOKUP(B268,[1]tableaux!$A$4:$B$511,2,FALSE))</f>
        <v/>
      </c>
      <c r="I268" s="68"/>
      <c r="J268" s="68"/>
      <c r="K268" s="69"/>
      <c r="L268" s="69"/>
      <c r="M268" s="70" t="str">
        <f t="shared" si="3"/>
        <v/>
      </c>
      <c r="N268" s="71">
        <f t="shared" si="2"/>
        <v>0</v>
      </c>
    </row>
    <row r="269" spans="1:14" ht="12.75" customHeight="1" x14ac:dyDescent="0.25">
      <c r="A269" s="63"/>
      <c r="B269" s="60"/>
      <c r="C269" s="64"/>
      <c r="D269" s="5" t="str">
        <f>IF(C269="","",VLOOKUP(C269,[1]tableaux!$D$5:E$65,2,FALSE))</f>
        <v/>
      </c>
      <c r="E269" s="65"/>
      <c r="F269" s="66"/>
      <c r="G269" s="61"/>
      <c r="H269" s="67" t="str">
        <f>IF(B269="","",VLOOKUP(B269,[1]tableaux!$A$4:$B$511,2,FALSE))</f>
        <v/>
      </c>
      <c r="I269" s="68"/>
      <c r="J269" s="68"/>
      <c r="K269" s="69"/>
      <c r="L269" s="69"/>
      <c r="M269" s="70" t="str">
        <f t="shared" si="3"/>
        <v/>
      </c>
      <c r="N269" s="71">
        <f t="shared" si="2"/>
        <v>0</v>
      </c>
    </row>
    <row r="270" spans="1:14" ht="12.75" customHeight="1" x14ac:dyDescent="0.25">
      <c r="A270" s="63"/>
      <c r="B270" s="60"/>
      <c r="C270" s="64"/>
      <c r="D270" s="5" t="str">
        <f>IF(C270="","",VLOOKUP(C270,[1]tableaux!$D$5:E$65,2,FALSE))</f>
        <v/>
      </c>
      <c r="E270" s="65"/>
      <c r="F270" s="66"/>
      <c r="G270" s="61"/>
      <c r="H270" s="67" t="str">
        <f>IF(B270="","",VLOOKUP(B270,[1]tableaux!$A$4:$B$511,2,FALSE))</f>
        <v/>
      </c>
      <c r="I270" s="68"/>
      <c r="J270" s="68"/>
      <c r="K270" s="69"/>
      <c r="L270" s="69"/>
      <c r="M270" s="70" t="str">
        <f t="shared" si="3"/>
        <v/>
      </c>
      <c r="N270" s="71">
        <f t="shared" ref="N270:N333" si="4">IF(G270="",F270,"")</f>
        <v>0</v>
      </c>
    </row>
    <row r="271" spans="1:14" ht="12.75" customHeight="1" x14ac:dyDescent="0.25">
      <c r="A271" s="63"/>
      <c r="B271" s="60"/>
      <c r="C271" s="64"/>
      <c r="D271" s="5" t="str">
        <f>IF(C271="","",VLOOKUP(C271,[1]tableaux!$D$5:E$65,2,FALSE))</f>
        <v/>
      </c>
      <c r="E271" s="65"/>
      <c r="F271" s="66"/>
      <c r="G271" s="61"/>
      <c r="H271" s="67" t="str">
        <f>IF(B271="","",VLOOKUP(B271,[1]tableaux!$A$4:$B$511,2,FALSE))</f>
        <v/>
      </c>
      <c r="I271" s="68"/>
      <c r="J271" s="68"/>
      <c r="K271" s="69"/>
      <c r="L271" s="69"/>
      <c r="M271" s="70" t="str">
        <f t="shared" si="3"/>
        <v/>
      </c>
      <c r="N271" s="71">
        <f t="shared" si="4"/>
        <v>0</v>
      </c>
    </row>
    <row r="272" spans="1:14" ht="12.75" customHeight="1" x14ac:dyDescent="0.25">
      <c r="A272" s="63"/>
      <c r="B272" s="60"/>
      <c r="C272" s="64"/>
      <c r="D272" s="5" t="str">
        <f>IF(C272="","",VLOOKUP(C272,[1]tableaux!$D$5:E$65,2,FALSE))</f>
        <v/>
      </c>
      <c r="E272" s="65"/>
      <c r="F272" s="66"/>
      <c r="G272" s="61"/>
      <c r="H272" s="67" t="str">
        <f>IF(B272="","",VLOOKUP(B272,[1]tableaux!$A$4:$B$511,2,FALSE))</f>
        <v/>
      </c>
      <c r="I272" s="68"/>
      <c r="J272" s="68"/>
      <c r="K272" s="69"/>
      <c r="L272" s="69"/>
      <c r="M272" s="70" t="str">
        <f t="shared" si="3"/>
        <v/>
      </c>
      <c r="N272" s="71">
        <f t="shared" si="4"/>
        <v>0</v>
      </c>
    </row>
    <row r="273" spans="1:14" ht="12.75" customHeight="1" x14ac:dyDescent="0.25">
      <c r="A273" s="63"/>
      <c r="B273" s="60"/>
      <c r="C273" s="64"/>
      <c r="D273" s="5" t="str">
        <f>IF(C273="","",VLOOKUP(C273,[1]tableaux!$D$5:E$65,2,FALSE))</f>
        <v/>
      </c>
      <c r="E273" s="65"/>
      <c r="F273" s="66"/>
      <c r="G273" s="61"/>
      <c r="H273" s="67" t="str">
        <f>IF(B273="","",VLOOKUP(B273,[1]tableaux!$A$4:$B$511,2,FALSE))</f>
        <v/>
      </c>
      <c r="I273" s="68"/>
      <c r="J273" s="68"/>
      <c r="K273" s="69"/>
      <c r="L273" s="69"/>
      <c r="M273" s="70" t="str">
        <f t="shared" si="3"/>
        <v/>
      </c>
      <c r="N273" s="71">
        <f t="shared" si="4"/>
        <v>0</v>
      </c>
    </row>
    <row r="274" spans="1:14" ht="12.75" customHeight="1" x14ac:dyDescent="0.25">
      <c r="A274" s="63"/>
      <c r="B274" s="60"/>
      <c r="C274" s="64"/>
      <c r="D274" s="5" t="str">
        <f>IF(C274="","",VLOOKUP(C274,[1]tableaux!$D$5:E$65,2,FALSE))</f>
        <v/>
      </c>
      <c r="E274" s="65"/>
      <c r="F274" s="66"/>
      <c r="G274" s="61"/>
      <c r="H274" s="67" t="str">
        <f>IF(B274="","",VLOOKUP(B274,[1]tableaux!$A$4:$B$511,2,FALSE))</f>
        <v/>
      </c>
      <c r="I274" s="68"/>
      <c r="J274" s="68"/>
      <c r="K274" s="69"/>
      <c r="L274" s="69"/>
      <c r="M274" s="70" t="str">
        <f t="shared" si="3"/>
        <v/>
      </c>
      <c r="N274" s="71">
        <f t="shared" si="4"/>
        <v>0</v>
      </c>
    </row>
    <row r="275" spans="1:14" ht="12.75" customHeight="1" x14ac:dyDescent="0.25">
      <c r="A275" s="63"/>
      <c r="B275" s="60"/>
      <c r="C275" s="64"/>
      <c r="D275" s="5" t="str">
        <f>IF(C275="","",VLOOKUP(C275,[1]tableaux!$D$5:E$65,2,FALSE))</f>
        <v/>
      </c>
      <c r="E275" s="65"/>
      <c r="F275" s="66"/>
      <c r="G275" s="61"/>
      <c r="H275" s="67" t="str">
        <f>IF(B275="","",VLOOKUP(B275,[1]tableaux!$A$4:$B$511,2,FALSE))</f>
        <v/>
      </c>
      <c r="I275" s="68"/>
      <c r="J275" s="68"/>
      <c r="K275" s="69"/>
      <c r="L275" s="69"/>
      <c r="M275" s="70" t="str">
        <f t="shared" si="3"/>
        <v/>
      </c>
      <c r="N275" s="71">
        <f t="shared" si="4"/>
        <v>0</v>
      </c>
    </row>
    <row r="276" spans="1:14" ht="12.75" customHeight="1" x14ac:dyDescent="0.25">
      <c r="A276" s="63"/>
      <c r="B276" s="60"/>
      <c r="C276" s="64"/>
      <c r="D276" s="5" t="str">
        <f>IF(C276="","",VLOOKUP(C276,[1]tableaux!$D$5:E$65,2,FALSE))</f>
        <v/>
      </c>
      <c r="E276" s="65"/>
      <c r="F276" s="66"/>
      <c r="G276" s="61"/>
      <c r="H276" s="67" t="str">
        <f>IF(B276="","",VLOOKUP(B276,[1]tableaux!$A$4:$B$511,2,FALSE))</f>
        <v/>
      </c>
      <c r="I276" s="68"/>
      <c r="J276" s="68"/>
      <c r="K276" s="69"/>
      <c r="L276" s="69"/>
      <c r="M276" s="70" t="str">
        <f t="shared" si="3"/>
        <v/>
      </c>
      <c r="N276" s="71">
        <f t="shared" si="4"/>
        <v>0</v>
      </c>
    </row>
    <row r="277" spans="1:14" ht="12.75" customHeight="1" x14ac:dyDescent="0.25">
      <c r="A277" s="63"/>
      <c r="B277" s="60"/>
      <c r="C277" s="64"/>
      <c r="D277" s="5" t="str">
        <f>IF(C277="","",VLOOKUP(C277,[1]tableaux!$D$5:E$65,2,FALSE))</f>
        <v/>
      </c>
      <c r="E277" s="65"/>
      <c r="F277" s="66"/>
      <c r="G277" s="61"/>
      <c r="H277" s="67" t="str">
        <f>IF(B277="","",VLOOKUP(B277,[1]tableaux!$A$4:$B$511,2,FALSE))</f>
        <v/>
      </c>
      <c r="I277" s="68"/>
      <c r="J277" s="68"/>
      <c r="K277" s="69"/>
      <c r="L277" s="69"/>
      <c r="M277" s="70" t="str">
        <f t="shared" si="3"/>
        <v/>
      </c>
      <c r="N277" s="71">
        <f t="shared" si="4"/>
        <v>0</v>
      </c>
    </row>
    <row r="278" spans="1:14" ht="12.75" customHeight="1" x14ac:dyDescent="0.25">
      <c r="A278" s="63"/>
      <c r="B278" s="60"/>
      <c r="C278" s="64"/>
      <c r="D278" s="5" t="str">
        <f>IF(C278="","",VLOOKUP(C278,[1]tableaux!$D$5:E$65,2,FALSE))</f>
        <v/>
      </c>
      <c r="E278" s="65"/>
      <c r="F278" s="66"/>
      <c r="G278" s="61"/>
      <c r="H278" s="67" t="str">
        <f>IF(B278="","",VLOOKUP(B278,[1]tableaux!$A$4:$B$511,2,FALSE))</f>
        <v/>
      </c>
      <c r="I278" s="68"/>
      <c r="J278" s="68"/>
      <c r="K278" s="69"/>
      <c r="L278" s="69"/>
      <c r="M278" s="70" t="str">
        <f t="shared" si="3"/>
        <v/>
      </c>
      <c r="N278" s="71">
        <f t="shared" si="4"/>
        <v>0</v>
      </c>
    </row>
    <row r="279" spans="1:14" ht="12.75" customHeight="1" x14ac:dyDescent="0.25">
      <c r="A279" s="63"/>
      <c r="B279" s="60"/>
      <c r="C279" s="64"/>
      <c r="D279" s="5" t="str">
        <f>IF(C279="","",VLOOKUP(C279,[1]tableaux!$D$5:E$65,2,FALSE))</f>
        <v/>
      </c>
      <c r="E279" s="65"/>
      <c r="F279" s="66"/>
      <c r="G279" s="61"/>
      <c r="H279" s="67" t="str">
        <f>IF(B279="","",VLOOKUP(B279,[1]tableaux!$A$4:$B$511,2,FALSE))</f>
        <v/>
      </c>
      <c r="I279" s="68"/>
      <c r="J279" s="68"/>
      <c r="K279" s="69"/>
      <c r="L279" s="69"/>
      <c r="M279" s="70" t="str">
        <f t="shared" ref="M279:M342" si="5">IF(AND(G279="",K279&lt;&gt;"gie"),H279,"")</f>
        <v/>
      </c>
      <c r="N279" s="71">
        <f t="shared" si="4"/>
        <v>0</v>
      </c>
    </row>
    <row r="280" spans="1:14" ht="12.75" customHeight="1" x14ac:dyDescent="0.25">
      <c r="A280" s="63"/>
      <c r="B280" s="60"/>
      <c r="C280" s="64"/>
      <c r="D280" s="5" t="str">
        <f>IF(C280="","",VLOOKUP(C280,[1]tableaux!$D$5:E$65,2,FALSE))</f>
        <v/>
      </c>
      <c r="E280" s="65"/>
      <c r="F280" s="66"/>
      <c r="G280" s="61"/>
      <c r="H280" s="67" t="str">
        <f>IF(B280="","",VLOOKUP(B280,[1]tableaux!$A$4:$B$511,2,FALSE))</f>
        <v/>
      </c>
      <c r="I280" s="68"/>
      <c r="J280" s="68"/>
      <c r="K280" s="69"/>
      <c r="L280" s="69"/>
      <c r="M280" s="70" t="str">
        <f t="shared" si="5"/>
        <v/>
      </c>
      <c r="N280" s="71">
        <f t="shared" si="4"/>
        <v>0</v>
      </c>
    </row>
    <row r="281" spans="1:14" ht="12.75" customHeight="1" x14ac:dyDescent="0.25">
      <c r="A281" s="63"/>
      <c r="B281" s="60"/>
      <c r="C281" s="64"/>
      <c r="D281" s="5" t="str">
        <f>IF(C281="","",VLOOKUP(C281,[1]tableaux!$D$5:E$65,2,FALSE))</f>
        <v/>
      </c>
      <c r="E281" s="65"/>
      <c r="F281" s="66"/>
      <c r="G281" s="61"/>
      <c r="H281" s="67" t="str">
        <f>IF(B281="","",VLOOKUP(B281,[1]tableaux!$A$4:$B$511,2,FALSE))</f>
        <v/>
      </c>
      <c r="I281" s="68"/>
      <c r="J281" s="68"/>
      <c r="K281" s="69"/>
      <c r="L281" s="69"/>
      <c r="M281" s="70" t="str">
        <f t="shared" si="5"/>
        <v/>
      </c>
      <c r="N281" s="71">
        <f t="shared" si="4"/>
        <v>0</v>
      </c>
    </row>
    <row r="282" spans="1:14" ht="12.75" customHeight="1" x14ac:dyDescent="0.25">
      <c r="A282" s="63"/>
      <c r="B282" s="60"/>
      <c r="C282" s="64"/>
      <c r="D282" s="5" t="str">
        <f>IF(C282="","",VLOOKUP(C282,[1]tableaux!$D$5:E$65,2,FALSE))</f>
        <v/>
      </c>
      <c r="E282" s="65"/>
      <c r="F282" s="66"/>
      <c r="G282" s="61"/>
      <c r="H282" s="67" t="str">
        <f>IF(B282="","",VLOOKUP(B282,[1]tableaux!$A$4:$B$511,2,FALSE))</f>
        <v/>
      </c>
      <c r="I282" s="68"/>
      <c r="J282" s="68"/>
      <c r="K282" s="69"/>
      <c r="L282" s="69"/>
      <c r="M282" s="70" t="str">
        <f t="shared" si="5"/>
        <v/>
      </c>
      <c r="N282" s="71">
        <f t="shared" si="4"/>
        <v>0</v>
      </c>
    </row>
    <row r="283" spans="1:14" ht="12.75" customHeight="1" x14ac:dyDescent="0.25">
      <c r="A283" s="63"/>
      <c r="B283" s="60"/>
      <c r="C283" s="64"/>
      <c r="D283" s="5" t="str">
        <f>IF(C283="","",VLOOKUP(C283,[1]tableaux!$D$5:E$65,2,FALSE))</f>
        <v/>
      </c>
      <c r="E283" s="65"/>
      <c r="F283" s="66"/>
      <c r="G283" s="61"/>
      <c r="H283" s="67" t="str">
        <f>IF(B283="","",VLOOKUP(B283,[1]tableaux!$A$4:$B$511,2,FALSE))</f>
        <v/>
      </c>
      <c r="I283" s="68"/>
      <c r="J283" s="68"/>
      <c r="K283" s="69"/>
      <c r="L283" s="69"/>
      <c r="M283" s="70" t="str">
        <f t="shared" si="5"/>
        <v/>
      </c>
      <c r="N283" s="71">
        <f t="shared" si="4"/>
        <v>0</v>
      </c>
    </row>
    <row r="284" spans="1:14" ht="12.75" customHeight="1" x14ac:dyDescent="0.25">
      <c r="A284" s="63"/>
      <c r="B284" s="60"/>
      <c r="C284" s="64"/>
      <c r="D284" s="5" t="str">
        <f>IF(C284="","",VLOOKUP(C284,[1]tableaux!$D$5:E$65,2,FALSE))</f>
        <v/>
      </c>
      <c r="E284" s="65"/>
      <c r="F284" s="66"/>
      <c r="G284" s="61"/>
      <c r="H284" s="67" t="str">
        <f>IF(B284="","",VLOOKUP(B284,[1]tableaux!$A$4:$B$511,2,FALSE))</f>
        <v/>
      </c>
      <c r="I284" s="68"/>
      <c r="J284" s="68"/>
      <c r="K284" s="69"/>
      <c r="L284" s="69"/>
      <c r="M284" s="70" t="str">
        <f t="shared" si="5"/>
        <v/>
      </c>
      <c r="N284" s="71">
        <f t="shared" si="4"/>
        <v>0</v>
      </c>
    </row>
    <row r="285" spans="1:14" ht="12.75" customHeight="1" x14ac:dyDescent="0.25">
      <c r="A285" s="63"/>
      <c r="B285" s="60"/>
      <c r="C285" s="64"/>
      <c r="D285" s="5" t="str">
        <f>IF(C285="","",VLOOKUP(C285,[1]tableaux!$D$5:E$65,2,FALSE))</f>
        <v/>
      </c>
      <c r="E285" s="65"/>
      <c r="F285" s="66"/>
      <c r="G285" s="61"/>
      <c r="H285" s="67" t="str">
        <f>IF(B285="","",VLOOKUP(B285,[1]tableaux!$A$4:$B$511,2,FALSE))</f>
        <v/>
      </c>
      <c r="I285" s="68"/>
      <c r="J285" s="68"/>
      <c r="K285" s="69"/>
      <c r="L285" s="69"/>
      <c r="M285" s="70" t="str">
        <f t="shared" si="5"/>
        <v/>
      </c>
      <c r="N285" s="71">
        <f t="shared" si="4"/>
        <v>0</v>
      </c>
    </row>
    <row r="286" spans="1:14" ht="12.75" customHeight="1" x14ac:dyDescent="0.25">
      <c r="A286" s="63"/>
      <c r="B286" s="60"/>
      <c r="C286" s="64"/>
      <c r="D286" s="5" t="str">
        <f>IF(C286="","",VLOOKUP(C286,[1]tableaux!$D$5:E$65,2,FALSE))</f>
        <v/>
      </c>
      <c r="E286" s="65"/>
      <c r="F286" s="66"/>
      <c r="G286" s="61"/>
      <c r="H286" s="67" t="str">
        <f>IF(B286="","",VLOOKUP(B286,[1]tableaux!$A$4:$B$511,2,FALSE))</f>
        <v/>
      </c>
      <c r="I286" s="68"/>
      <c r="J286" s="68"/>
      <c r="K286" s="69"/>
      <c r="L286" s="69"/>
      <c r="M286" s="70" t="str">
        <f t="shared" si="5"/>
        <v/>
      </c>
      <c r="N286" s="71">
        <f t="shared" si="4"/>
        <v>0</v>
      </c>
    </row>
    <row r="287" spans="1:14" ht="12.75" customHeight="1" x14ac:dyDescent="0.25">
      <c r="A287" s="63"/>
      <c r="B287" s="60"/>
      <c r="C287" s="64"/>
      <c r="D287" s="5" t="str">
        <f>IF(C287="","",VLOOKUP(C287,[1]tableaux!$D$5:E$65,2,FALSE))</f>
        <v/>
      </c>
      <c r="E287" s="65"/>
      <c r="F287" s="66"/>
      <c r="G287" s="61"/>
      <c r="H287" s="67" t="str">
        <f>IF(B287="","",VLOOKUP(B287,[1]tableaux!$A$4:$B$511,2,FALSE))</f>
        <v/>
      </c>
      <c r="I287" s="68"/>
      <c r="J287" s="68"/>
      <c r="K287" s="69"/>
      <c r="L287" s="69"/>
      <c r="M287" s="70" t="str">
        <f t="shared" si="5"/>
        <v/>
      </c>
      <c r="N287" s="71">
        <f t="shared" si="4"/>
        <v>0</v>
      </c>
    </row>
    <row r="288" spans="1:14" ht="12.75" customHeight="1" x14ac:dyDescent="0.25">
      <c r="A288" s="63"/>
      <c r="B288" s="60"/>
      <c r="C288" s="64"/>
      <c r="D288" s="5" t="str">
        <f>IF(C288="","",VLOOKUP(C288,[1]tableaux!$D$5:E$65,2,FALSE))</f>
        <v/>
      </c>
      <c r="E288" s="65"/>
      <c r="F288" s="66"/>
      <c r="G288" s="61"/>
      <c r="H288" s="67" t="str">
        <f>IF(B288="","",VLOOKUP(B288,[1]tableaux!$A$4:$B$511,2,FALSE))</f>
        <v/>
      </c>
      <c r="I288" s="68"/>
      <c r="J288" s="68"/>
      <c r="K288" s="69"/>
      <c r="L288" s="69"/>
      <c r="M288" s="70" t="str">
        <f t="shared" si="5"/>
        <v/>
      </c>
      <c r="N288" s="71">
        <f t="shared" si="4"/>
        <v>0</v>
      </c>
    </row>
    <row r="289" spans="1:14" ht="12.75" customHeight="1" x14ac:dyDescent="0.25">
      <c r="A289" s="63"/>
      <c r="B289" s="60"/>
      <c r="C289" s="64"/>
      <c r="D289" s="5" t="str">
        <f>IF(C289="","",VLOOKUP(C289,[1]tableaux!$D$5:E$65,2,FALSE))</f>
        <v/>
      </c>
      <c r="E289" s="65"/>
      <c r="F289" s="66"/>
      <c r="G289" s="61"/>
      <c r="H289" s="67" t="str">
        <f>IF(B289="","",VLOOKUP(B289,[1]tableaux!$A$4:$B$511,2,FALSE))</f>
        <v/>
      </c>
      <c r="I289" s="68"/>
      <c r="J289" s="68"/>
      <c r="K289" s="69"/>
      <c r="L289" s="69"/>
      <c r="M289" s="70" t="str">
        <f t="shared" si="5"/>
        <v/>
      </c>
      <c r="N289" s="71">
        <f t="shared" si="4"/>
        <v>0</v>
      </c>
    </row>
    <row r="290" spans="1:14" ht="12.75" customHeight="1" x14ac:dyDescent="0.25">
      <c r="A290" s="63"/>
      <c r="B290" s="60"/>
      <c r="C290" s="64"/>
      <c r="D290" s="5" t="str">
        <f>IF(C290="","",VLOOKUP(C290,[1]tableaux!$D$5:E$65,2,FALSE))</f>
        <v/>
      </c>
      <c r="E290" s="65"/>
      <c r="F290" s="66"/>
      <c r="G290" s="61"/>
      <c r="H290" s="67" t="str">
        <f>IF(B290="","",VLOOKUP(B290,[1]tableaux!$A$4:$B$511,2,FALSE))</f>
        <v/>
      </c>
      <c r="I290" s="68"/>
      <c r="J290" s="68"/>
      <c r="K290" s="69"/>
      <c r="L290" s="69"/>
      <c r="M290" s="70" t="str">
        <f t="shared" si="5"/>
        <v/>
      </c>
      <c r="N290" s="71">
        <f t="shared" si="4"/>
        <v>0</v>
      </c>
    </row>
    <row r="291" spans="1:14" ht="12.75" customHeight="1" x14ac:dyDescent="0.25">
      <c r="A291" s="63"/>
      <c r="B291" s="60"/>
      <c r="C291" s="64"/>
      <c r="D291" s="5" t="str">
        <f>IF(C291="","",VLOOKUP(C291,[1]tableaux!$D$5:E$65,2,FALSE))</f>
        <v/>
      </c>
      <c r="E291" s="65"/>
      <c r="F291" s="66"/>
      <c r="G291" s="61"/>
      <c r="H291" s="67" t="str">
        <f>IF(B291="","",VLOOKUP(B291,[1]tableaux!$A$4:$B$511,2,FALSE))</f>
        <v/>
      </c>
      <c r="I291" s="68"/>
      <c r="J291" s="68"/>
      <c r="K291" s="69"/>
      <c r="L291" s="69"/>
      <c r="M291" s="70" t="str">
        <f t="shared" si="5"/>
        <v/>
      </c>
      <c r="N291" s="71">
        <f t="shared" si="4"/>
        <v>0</v>
      </c>
    </row>
    <row r="292" spans="1:14" ht="12.75" customHeight="1" x14ac:dyDescent="0.25">
      <c r="A292" s="63"/>
      <c r="B292" s="60"/>
      <c r="C292" s="64"/>
      <c r="D292" s="5" t="str">
        <f>IF(C292="","",VLOOKUP(C292,[1]tableaux!$D$5:E$65,2,FALSE))</f>
        <v/>
      </c>
      <c r="E292" s="65"/>
      <c r="F292" s="66"/>
      <c r="G292" s="61"/>
      <c r="H292" s="67" t="str">
        <f>IF(B292="","",VLOOKUP(B292,[1]tableaux!$A$4:$B$511,2,FALSE))</f>
        <v/>
      </c>
      <c r="I292" s="68"/>
      <c r="J292" s="68"/>
      <c r="K292" s="69"/>
      <c r="L292" s="69"/>
      <c r="M292" s="70" t="str">
        <f t="shared" si="5"/>
        <v/>
      </c>
      <c r="N292" s="71">
        <f t="shared" si="4"/>
        <v>0</v>
      </c>
    </row>
    <row r="293" spans="1:14" ht="12.75" customHeight="1" x14ac:dyDescent="0.25">
      <c r="A293" s="63"/>
      <c r="B293" s="60"/>
      <c r="C293" s="64"/>
      <c r="D293" s="5" t="str">
        <f>IF(C293="","",VLOOKUP(C293,[1]tableaux!$D$5:E$65,2,FALSE))</f>
        <v/>
      </c>
      <c r="E293" s="65"/>
      <c r="F293" s="66"/>
      <c r="G293" s="61"/>
      <c r="H293" s="67" t="str">
        <f>IF(B293="","",VLOOKUP(B293,[1]tableaux!$A$4:$B$511,2,FALSE))</f>
        <v/>
      </c>
      <c r="I293" s="68"/>
      <c r="J293" s="68"/>
      <c r="K293" s="69"/>
      <c r="L293" s="69"/>
      <c r="M293" s="70" t="str">
        <f t="shared" si="5"/>
        <v/>
      </c>
      <c r="N293" s="71">
        <f t="shared" si="4"/>
        <v>0</v>
      </c>
    </row>
    <row r="294" spans="1:14" ht="12.75" customHeight="1" x14ac:dyDescent="0.25">
      <c r="A294" s="63"/>
      <c r="B294" s="60"/>
      <c r="C294" s="64"/>
      <c r="D294" s="5" t="str">
        <f>IF(C294="","",VLOOKUP(C294,[1]tableaux!$D$5:E$65,2,FALSE))</f>
        <v/>
      </c>
      <c r="E294" s="65"/>
      <c r="F294" s="66"/>
      <c r="G294" s="61"/>
      <c r="H294" s="67" t="str">
        <f>IF(B294="","",VLOOKUP(B294,[1]tableaux!$A$4:$B$511,2,FALSE))</f>
        <v/>
      </c>
      <c r="I294" s="68"/>
      <c r="J294" s="68"/>
      <c r="K294" s="69"/>
      <c r="L294" s="69"/>
      <c r="M294" s="70" t="str">
        <f t="shared" si="5"/>
        <v/>
      </c>
      <c r="N294" s="71">
        <f t="shared" si="4"/>
        <v>0</v>
      </c>
    </row>
    <row r="295" spans="1:14" ht="12.75" customHeight="1" x14ac:dyDescent="0.25">
      <c r="A295" s="63"/>
      <c r="B295" s="60"/>
      <c r="C295" s="64"/>
      <c r="D295" s="5" t="str">
        <f>IF(C295="","",VLOOKUP(C295,[1]tableaux!$D$5:E$65,2,FALSE))</f>
        <v/>
      </c>
      <c r="E295" s="65"/>
      <c r="F295" s="66"/>
      <c r="G295" s="61"/>
      <c r="H295" s="67" t="str">
        <f>IF(B295="","",VLOOKUP(B295,[1]tableaux!$A$4:$B$511,2,FALSE))</f>
        <v/>
      </c>
      <c r="I295" s="68"/>
      <c r="J295" s="68"/>
      <c r="K295" s="69"/>
      <c r="L295" s="69"/>
      <c r="M295" s="70" t="str">
        <f t="shared" si="5"/>
        <v/>
      </c>
      <c r="N295" s="71">
        <f t="shared" si="4"/>
        <v>0</v>
      </c>
    </row>
    <row r="296" spans="1:14" ht="12.75" customHeight="1" x14ac:dyDescent="0.25">
      <c r="A296" s="63"/>
      <c r="B296" s="60"/>
      <c r="C296" s="64"/>
      <c r="D296" s="5" t="str">
        <f>IF(C296="","",VLOOKUP(C296,[1]tableaux!$D$5:E$65,2,FALSE))</f>
        <v/>
      </c>
      <c r="E296" s="65"/>
      <c r="F296" s="66"/>
      <c r="G296" s="61"/>
      <c r="H296" s="67" t="str">
        <f>IF(B296="","",VLOOKUP(B296,[1]tableaux!$A$4:$B$511,2,FALSE))</f>
        <v/>
      </c>
      <c r="I296" s="68"/>
      <c r="J296" s="68"/>
      <c r="K296" s="69"/>
      <c r="L296" s="69"/>
      <c r="M296" s="70" t="str">
        <f t="shared" si="5"/>
        <v/>
      </c>
      <c r="N296" s="71">
        <f t="shared" si="4"/>
        <v>0</v>
      </c>
    </row>
    <row r="297" spans="1:14" ht="12.75" customHeight="1" x14ac:dyDescent="0.25">
      <c r="A297" s="63"/>
      <c r="B297" s="60"/>
      <c r="C297" s="64"/>
      <c r="D297" s="5" t="str">
        <f>IF(C297="","",VLOOKUP(C297,[1]tableaux!$D$5:E$65,2,FALSE))</f>
        <v/>
      </c>
      <c r="E297" s="65"/>
      <c r="F297" s="66"/>
      <c r="G297" s="61"/>
      <c r="H297" s="67" t="str">
        <f>IF(B297="","",VLOOKUP(B297,[1]tableaux!$A$4:$B$511,2,FALSE))</f>
        <v/>
      </c>
      <c r="I297" s="68"/>
      <c r="J297" s="68"/>
      <c r="K297" s="69"/>
      <c r="L297" s="69"/>
      <c r="M297" s="70" t="str">
        <f t="shared" si="5"/>
        <v/>
      </c>
      <c r="N297" s="71">
        <f t="shared" si="4"/>
        <v>0</v>
      </c>
    </row>
    <row r="298" spans="1:14" ht="12.75" customHeight="1" x14ac:dyDescent="0.25">
      <c r="A298" s="63"/>
      <c r="B298" s="60"/>
      <c r="C298" s="64"/>
      <c r="D298" s="5" t="str">
        <f>IF(C298="","",VLOOKUP(C298,[1]tableaux!$D$5:E$65,2,FALSE))</f>
        <v/>
      </c>
      <c r="E298" s="65"/>
      <c r="F298" s="66"/>
      <c r="G298" s="61"/>
      <c r="H298" s="67" t="str">
        <f>IF(B298="","",VLOOKUP(B298,[1]tableaux!$A$4:$B$511,2,FALSE))</f>
        <v/>
      </c>
      <c r="I298" s="68"/>
      <c r="J298" s="68"/>
      <c r="K298" s="69"/>
      <c r="L298" s="69"/>
      <c r="M298" s="70" t="str">
        <f t="shared" si="5"/>
        <v/>
      </c>
      <c r="N298" s="71">
        <f t="shared" si="4"/>
        <v>0</v>
      </c>
    </row>
    <row r="299" spans="1:14" ht="12.75" customHeight="1" x14ac:dyDescent="0.25">
      <c r="A299" s="63"/>
      <c r="B299" s="60"/>
      <c r="C299" s="64"/>
      <c r="D299" s="5" t="str">
        <f>IF(C299="","",VLOOKUP(C299,[1]tableaux!$D$5:E$65,2,FALSE))</f>
        <v/>
      </c>
      <c r="E299" s="65"/>
      <c r="F299" s="66"/>
      <c r="G299" s="61"/>
      <c r="H299" s="67" t="str">
        <f>IF(B299="","",VLOOKUP(B299,[1]tableaux!$A$4:$B$511,2,FALSE))</f>
        <v/>
      </c>
      <c r="I299" s="68"/>
      <c r="J299" s="68"/>
      <c r="K299" s="69"/>
      <c r="L299" s="69"/>
      <c r="M299" s="70" t="str">
        <f t="shared" si="5"/>
        <v/>
      </c>
      <c r="N299" s="71">
        <f t="shared" si="4"/>
        <v>0</v>
      </c>
    </row>
    <row r="300" spans="1:14" ht="12.75" customHeight="1" x14ac:dyDescent="0.25">
      <c r="A300" s="63"/>
      <c r="B300" s="60"/>
      <c r="C300" s="64"/>
      <c r="D300" s="5" t="str">
        <f>IF(C300="","",VLOOKUP(C300,[1]tableaux!$D$5:E$65,2,FALSE))</f>
        <v/>
      </c>
      <c r="E300" s="65"/>
      <c r="F300" s="66"/>
      <c r="G300" s="61"/>
      <c r="H300" s="67" t="str">
        <f>IF(B300="","",VLOOKUP(B300,[1]tableaux!$A$4:$B$511,2,FALSE))</f>
        <v/>
      </c>
      <c r="I300" s="68"/>
      <c r="J300" s="68"/>
      <c r="K300" s="69"/>
      <c r="L300" s="69"/>
      <c r="M300" s="70" t="str">
        <f t="shared" si="5"/>
        <v/>
      </c>
      <c r="N300" s="71">
        <f t="shared" si="4"/>
        <v>0</v>
      </c>
    </row>
    <row r="301" spans="1:14" ht="12.75" customHeight="1" x14ac:dyDescent="0.25">
      <c r="A301" s="63"/>
      <c r="B301" s="60"/>
      <c r="C301" s="64"/>
      <c r="D301" s="5" t="str">
        <f>IF(C301="","",VLOOKUP(C301,[1]tableaux!$D$5:E$65,2,FALSE))</f>
        <v/>
      </c>
      <c r="E301" s="65"/>
      <c r="F301" s="66"/>
      <c r="G301" s="61"/>
      <c r="H301" s="67" t="str">
        <f>IF(B301="","",VLOOKUP(B301,[1]tableaux!$A$4:$B$511,2,FALSE))</f>
        <v/>
      </c>
      <c r="I301" s="68"/>
      <c r="J301" s="68"/>
      <c r="K301" s="69"/>
      <c r="L301" s="69"/>
      <c r="M301" s="70" t="str">
        <f t="shared" si="5"/>
        <v/>
      </c>
      <c r="N301" s="71">
        <f t="shared" si="4"/>
        <v>0</v>
      </c>
    </row>
    <row r="302" spans="1:14" ht="12.75" customHeight="1" x14ac:dyDescent="0.25">
      <c r="A302" s="63"/>
      <c r="B302" s="60"/>
      <c r="C302" s="64"/>
      <c r="D302" s="5" t="str">
        <f>IF(C302="","",VLOOKUP(C302,[1]tableaux!$D$5:E$65,2,FALSE))</f>
        <v/>
      </c>
      <c r="E302" s="65"/>
      <c r="F302" s="66"/>
      <c r="G302" s="61"/>
      <c r="H302" s="67" t="str">
        <f>IF(B302="","",VLOOKUP(B302,[1]tableaux!$A$4:$B$511,2,FALSE))</f>
        <v/>
      </c>
      <c r="I302" s="68"/>
      <c r="J302" s="68"/>
      <c r="K302" s="69"/>
      <c r="L302" s="69"/>
      <c r="M302" s="70" t="str">
        <f t="shared" si="5"/>
        <v/>
      </c>
      <c r="N302" s="71">
        <f t="shared" si="4"/>
        <v>0</v>
      </c>
    </row>
    <row r="303" spans="1:14" ht="12.75" customHeight="1" x14ac:dyDescent="0.25">
      <c r="A303" s="63"/>
      <c r="B303" s="60"/>
      <c r="C303" s="64"/>
      <c r="D303" s="5" t="str">
        <f>IF(C303="","",VLOOKUP(C303,[1]tableaux!$D$5:E$65,2,FALSE))</f>
        <v/>
      </c>
      <c r="E303" s="65"/>
      <c r="F303" s="66"/>
      <c r="G303" s="61"/>
      <c r="H303" s="67" t="str">
        <f>IF(B303="","",VLOOKUP(B303,[1]tableaux!$A$4:$B$511,2,FALSE))</f>
        <v/>
      </c>
      <c r="I303" s="68"/>
      <c r="J303" s="68"/>
      <c r="K303" s="69"/>
      <c r="L303" s="69"/>
      <c r="M303" s="70" t="str">
        <f t="shared" si="5"/>
        <v/>
      </c>
      <c r="N303" s="71">
        <f t="shared" si="4"/>
        <v>0</v>
      </c>
    </row>
    <row r="304" spans="1:14" ht="12.75" customHeight="1" x14ac:dyDescent="0.25">
      <c r="A304" s="63"/>
      <c r="B304" s="60"/>
      <c r="C304" s="64"/>
      <c r="D304" s="5" t="str">
        <f>IF(C304="","",VLOOKUP(C304,[1]tableaux!$D$5:E$65,2,FALSE))</f>
        <v/>
      </c>
      <c r="E304" s="65"/>
      <c r="F304" s="66"/>
      <c r="G304" s="61"/>
      <c r="H304" s="67" t="str">
        <f>IF(B304="","",VLOOKUP(B304,[1]tableaux!$A$4:$B$511,2,FALSE))</f>
        <v/>
      </c>
      <c r="I304" s="68"/>
      <c r="J304" s="68"/>
      <c r="K304" s="69"/>
      <c r="L304" s="69"/>
      <c r="M304" s="70" t="str">
        <f t="shared" si="5"/>
        <v/>
      </c>
      <c r="N304" s="71">
        <f t="shared" si="4"/>
        <v>0</v>
      </c>
    </row>
    <row r="305" spans="1:14" ht="12.75" customHeight="1" x14ac:dyDescent="0.25">
      <c r="A305" s="63"/>
      <c r="B305" s="60"/>
      <c r="C305" s="64"/>
      <c r="D305" s="5" t="str">
        <f>IF(C305="","",VLOOKUP(C305,[1]tableaux!$D$5:E$65,2,FALSE))</f>
        <v/>
      </c>
      <c r="E305" s="65"/>
      <c r="F305" s="66"/>
      <c r="G305" s="61"/>
      <c r="H305" s="67" t="str">
        <f>IF(B305="","",VLOOKUP(B305,[1]tableaux!$A$4:$B$511,2,FALSE))</f>
        <v/>
      </c>
      <c r="I305" s="68"/>
      <c r="J305" s="68"/>
      <c r="K305" s="69"/>
      <c r="L305" s="69"/>
      <c r="M305" s="70" t="str">
        <f t="shared" si="5"/>
        <v/>
      </c>
      <c r="N305" s="71">
        <f t="shared" si="4"/>
        <v>0</v>
      </c>
    </row>
    <row r="306" spans="1:14" ht="12.75" customHeight="1" x14ac:dyDescent="0.25">
      <c r="A306" s="63"/>
      <c r="B306" s="60"/>
      <c r="C306" s="64"/>
      <c r="D306" s="5" t="str">
        <f>IF(C306="","",VLOOKUP(C306,[1]tableaux!$D$5:E$65,2,FALSE))</f>
        <v/>
      </c>
      <c r="E306" s="65"/>
      <c r="F306" s="66"/>
      <c r="G306" s="61"/>
      <c r="H306" s="67" t="str">
        <f>IF(B306="","",VLOOKUP(B306,[1]tableaux!$A$4:$B$511,2,FALSE))</f>
        <v/>
      </c>
      <c r="I306" s="68"/>
      <c r="J306" s="68"/>
      <c r="K306" s="69"/>
      <c r="L306" s="69"/>
      <c r="M306" s="70" t="str">
        <f t="shared" si="5"/>
        <v/>
      </c>
      <c r="N306" s="71">
        <f t="shared" si="4"/>
        <v>0</v>
      </c>
    </row>
    <row r="307" spans="1:14" ht="12.75" customHeight="1" x14ac:dyDescent="0.25">
      <c r="A307" s="63"/>
      <c r="B307" s="60"/>
      <c r="C307" s="64"/>
      <c r="D307" s="5" t="str">
        <f>IF(C307="","",VLOOKUP(C307,[1]tableaux!$D$5:E$65,2,FALSE))</f>
        <v/>
      </c>
      <c r="E307" s="65"/>
      <c r="F307" s="66"/>
      <c r="G307" s="61"/>
      <c r="H307" s="67" t="str">
        <f>IF(B307="","",VLOOKUP(B307,[1]tableaux!$A$4:$B$511,2,FALSE))</f>
        <v/>
      </c>
      <c r="I307" s="68"/>
      <c r="J307" s="68"/>
      <c r="K307" s="69"/>
      <c r="L307" s="69"/>
      <c r="M307" s="70" t="str">
        <f t="shared" si="5"/>
        <v/>
      </c>
      <c r="N307" s="71">
        <f t="shared" si="4"/>
        <v>0</v>
      </c>
    </row>
    <row r="308" spans="1:14" ht="12.75" customHeight="1" x14ac:dyDescent="0.25">
      <c r="A308" s="63"/>
      <c r="B308" s="60"/>
      <c r="C308" s="64"/>
      <c r="D308" s="5" t="str">
        <f>IF(C308="","",VLOOKUP(C308,[1]tableaux!$D$5:E$65,2,FALSE))</f>
        <v/>
      </c>
      <c r="E308" s="65"/>
      <c r="F308" s="66"/>
      <c r="G308" s="61"/>
      <c r="H308" s="67" t="str">
        <f>IF(B308="","",VLOOKUP(B308,[1]tableaux!$A$4:$B$511,2,FALSE))</f>
        <v/>
      </c>
      <c r="I308" s="68"/>
      <c r="J308" s="68"/>
      <c r="K308" s="69"/>
      <c r="L308" s="69"/>
      <c r="M308" s="70" t="str">
        <f t="shared" si="5"/>
        <v/>
      </c>
      <c r="N308" s="71">
        <f t="shared" si="4"/>
        <v>0</v>
      </c>
    </row>
    <row r="309" spans="1:14" ht="12.75" customHeight="1" x14ac:dyDescent="0.25">
      <c r="A309" s="63"/>
      <c r="B309" s="60"/>
      <c r="C309" s="64"/>
      <c r="D309" s="5" t="str">
        <f>IF(C309="","",VLOOKUP(C309,[1]tableaux!$D$5:E$65,2,FALSE))</f>
        <v/>
      </c>
      <c r="E309" s="65"/>
      <c r="F309" s="66"/>
      <c r="G309" s="61"/>
      <c r="H309" s="67" t="str">
        <f>IF(B309="","",VLOOKUP(B309,[1]tableaux!$A$4:$B$511,2,FALSE))</f>
        <v/>
      </c>
      <c r="I309" s="68"/>
      <c r="J309" s="68"/>
      <c r="K309" s="69"/>
      <c r="L309" s="69"/>
      <c r="M309" s="70" t="str">
        <f t="shared" si="5"/>
        <v/>
      </c>
      <c r="N309" s="71">
        <f t="shared" si="4"/>
        <v>0</v>
      </c>
    </row>
    <row r="310" spans="1:14" ht="12.75" customHeight="1" x14ac:dyDescent="0.25">
      <c r="A310" s="63"/>
      <c r="B310" s="60"/>
      <c r="C310" s="64"/>
      <c r="D310" s="5" t="str">
        <f>IF(C310="","",VLOOKUP(C310,[1]tableaux!$D$5:E$65,2,FALSE))</f>
        <v/>
      </c>
      <c r="E310" s="65"/>
      <c r="F310" s="66"/>
      <c r="G310" s="61"/>
      <c r="H310" s="67" t="str">
        <f>IF(B310="","",VLOOKUP(B310,[1]tableaux!$A$4:$B$511,2,FALSE))</f>
        <v/>
      </c>
      <c r="I310" s="68"/>
      <c r="J310" s="68"/>
      <c r="K310" s="69"/>
      <c r="L310" s="69"/>
      <c r="M310" s="70" t="str">
        <f t="shared" si="5"/>
        <v/>
      </c>
      <c r="N310" s="71">
        <f t="shared" si="4"/>
        <v>0</v>
      </c>
    </row>
    <row r="311" spans="1:14" ht="12.75" customHeight="1" x14ac:dyDescent="0.25">
      <c r="A311" s="63"/>
      <c r="B311" s="60"/>
      <c r="C311" s="64"/>
      <c r="D311" s="5" t="str">
        <f>IF(C311="","",VLOOKUP(C311,[1]tableaux!$D$5:E$65,2,FALSE))</f>
        <v/>
      </c>
      <c r="E311" s="65"/>
      <c r="F311" s="66"/>
      <c r="G311" s="61"/>
      <c r="H311" s="67" t="str">
        <f>IF(B311="","",VLOOKUP(B311,[1]tableaux!$A$4:$B$511,2,FALSE))</f>
        <v/>
      </c>
      <c r="I311" s="68"/>
      <c r="J311" s="68"/>
      <c r="K311" s="69"/>
      <c r="L311" s="69"/>
      <c r="M311" s="70" t="str">
        <f t="shared" si="5"/>
        <v/>
      </c>
      <c r="N311" s="71">
        <f t="shared" si="4"/>
        <v>0</v>
      </c>
    </row>
    <row r="312" spans="1:14" ht="12.75" customHeight="1" x14ac:dyDescent="0.25">
      <c r="A312" s="63"/>
      <c r="B312" s="60"/>
      <c r="C312" s="64"/>
      <c r="D312" s="5" t="str">
        <f>IF(C312="","",VLOOKUP(C312,[1]tableaux!$D$5:E$65,2,FALSE))</f>
        <v/>
      </c>
      <c r="E312" s="65"/>
      <c r="F312" s="66"/>
      <c r="G312" s="61"/>
      <c r="H312" s="67" t="str">
        <f>IF(B312="","",VLOOKUP(B312,[1]tableaux!$A$4:$B$511,2,FALSE))</f>
        <v/>
      </c>
      <c r="I312" s="68"/>
      <c r="J312" s="68"/>
      <c r="K312" s="69"/>
      <c r="L312" s="69"/>
      <c r="M312" s="70" t="str">
        <f t="shared" si="5"/>
        <v/>
      </c>
      <c r="N312" s="71">
        <f t="shared" si="4"/>
        <v>0</v>
      </c>
    </row>
    <row r="313" spans="1:14" ht="12.75" customHeight="1" x14ac:dyDescent="0.25">
      <c r="A313" s="63"/>
      <c r="B313" s="60"/>
      <c r="C313" s="64"/>
      <c r="D313" s="5" t="str">
        <f>IF(C313="","",VLOOKUP(C313,[1]tableaux!$D$5:E$65,2,FALSE))</f>
        <v/>
      </c>
      <c r="E313" s="65"/>
      <c r="F313" s="66"/>
      <c r="G313" s="61"/>
      <c r="H313" s="67" t="str">
        <f>IF(B313="","",VLOOKUP(B313,[1]tableaux!$A$4:$B$511,2,FALSE))</f>
        <v/>
      </c>
      <c r="I313" s="68"/>
      <c r="J313" s="68"/>
      <c r="K313" s="69"/>
      <c r="L313" s="69"/>
      <c r="M313" s="70" t="str">
        <f t="shared" si="5"/>
        <v/>
      </c>
      <c r="N313" s="71">
        <f t="shared" si="4"/>
        <v>0</v>
      </c>
    </row>
    <row r="314" spans="1:14" ht="12.75" customHeight="1" x14ac:dyDescent="0.25">
      <c r="A314" s="63"/>
      <c r="B314" s="60"/>
      <c r="C314" s="64"/>
      <c r="D314" s="5" t="str">
        <f>IF(C314="","",VLOOKUP(C314,[1]tableaux!$D$5:E$65,2,FALSE))</f>
        <v/>
      </c>
      <c r="E314" s="65"/>
      <c r="F314" s="66"/>
      <c r="G314" s="61"/>
      <c r="H314" s="67" t="str">
        <f>IF(B314="","",VLOOKUP(B314,[1]tableaux!$A$4:$B$511,2,FALSE))</f>
        <v/>
      </c>
      <c r="I314" s="68"/>
      <c r="J314" s="68"/>
      <c r="K314" s="69"/>
      <c r="L314" s="69"/>
      <c r="M314" s="70" t="str">
        <f t="shared" si="5"/>
        <v/>
      </c>
      <c r="N314" s="71">
        <f t="shared" si="4"/>
        <v>0</v>
      </c>
    </row>
    <row r="315" spans="1:14" ht="12.75" customHeight="1" x14ac:dyDescent="0.25">
      <c r="A315" s="63"/>
      <c r="B315" s="60"/>
      <c r="C315" s="64"/>
      <c r="D315" s="5" t="str">
        <f>IF(C315="","",VLOOKUP(C315,[1]tableaux!$D$5:E$65,2,FALSE))</f>
        <v/>
      </c>
      <c r="E315" s="65"/>
      <c r="F315" s="66"/>
      <c r="G315" s="61"/>
      <c r="H315" s="67" t="str">
        <f>IF(B315="","",VLOOKUP(B315,[1]tableaux!$A$4:$B$511,2,FALSE))</f>
        <v/>
      </c>
      <c r="I315" s="68"/>
      <c r="J315" s="68"/>
      <c r="K315" s="69"/>
      <c r="L315" s="69"/>
      <c r="M315" s="70" t="str">
        <f t="shared" si="5"/>
        <v/>
      </c>
      <c r="N315" s="71">
        <f t="shared" si="4"/>
        <v>0</v>
      </c>
    </row>
    <row r="316" spans="1:14" ht="12.75" customHeight="1" x14ac:dyDescent="0.25">
      <c r="A316" s="63"/>
      <c r="B316" s="60"/>
      <c r="C316" s="64"/>
      <c r="D316" s="5" t="str">
        <f>IF(C316="","",VLOOKUP(C316,[1]tableaux!$D$5:E$65,2,FALSE))</f>
        <v/>
      </c>
      <c r="E316" s="65"/>
      <c r="F316" s="66"/>
      <c r="G316" s="61"/>
      <c r="H316" s="67" t="str">
        <f>IF(B316="","",VLOOKUP(B316,[1]tableaux!$A$4:$B$511,2,FALSE))</f>
        <v/>
      </c>
      <c r="I316" s="68"/>
      <c r="J316" s="68"/>
      <c r="K316" s="69"/>
      <c r="L316" s="69"/>
      <c r="M316" s="70" t="str">
        <f t="shared" si="5"/>
        <v/>
      </c>
      <c r="N316" s="71">
        <f t="shared" si="4"/>
        <v>0</v>
      </c>
    </row>
    <row r="317" spans="1:14" ht="12.75" customHeight="1" x14ac:dyDescent="0.25">
      <c r="A317" s="63"/>
      <c r="B317" s="60"/>
      <c r="C317" s="64"/>
      <c r="D317" s="5" t="str">
        <f>IF(C317="","",VLOOKUP(C317,[1]tableaux!$D$5:E$65,2,FALSE))</f>
        <v/>
      </c>
      <c r="E317" s="65"/>
      <c r="F317" s="66"/>
      <c r="G317" s="61"/>
      <c r="H317" s="67" t="str">
        <f>IF(B317="","",VLOOKUP(B317,[1]tableaux!$A$4:$B$511,2,FALSE))</f>
        <v/>
      </c>
      <c r="I317" s="68"/>
      <c r="J317" s="68"/>
      <c r="K317" s="69"/>
      <c r="L317" s="69"/>
      <c r="M317" s="70" t="str">
        <f t="shared" si="5"/>
        <v/>
      </c>
      <c r="N317" s="71">
        <f t="shared" si="4"/>
        <v>0</v>
      </c>
    </row>
    <row r="318" spans="1:14" ht="12.75" customHeight="1" x14ac:dyDescent="0.25">
      <c r="A318" s="63"/>
      <c r="B318" s="60"/>
      <c r="C318" s="64"/>
      <c r="D318" s="5" t="str">
        <f>IF(C318="","",VLOOKUP(C318,[1]tableaux!$D$5:E$65,2,FALSE))</f>
        <v/>
      </c>
      <c r="E318" s="65"/>
      <c r="F318" s="66"/>
      <c r="G318" s="61"/>
      <c r="H318" s="67" t="str">
        <f>IF(B318="","",VLOOKUP(B318,[1]tableaux!$A$4:$B$511,2,FALSE))</f>
        <v/>
      </c>
      <c r="I318" s="68"/>
      <c r="J318" s="68"/>
      <c r="K318" s="69"/>
      <c r="L318" s="69"/>
      <c r="M318" s="70" t="str">
        <f t="shared" si="5"/>
        <v/>
      </c>
      <c r="N318" s="71">
        <f t="shared" si="4"/>
        <v>0</v>
      </c>
    </row>
    <row r="319" spans="1:14" ht="12.75" customHeight="1" x14ac:dyDescent="0.25">
      <c r="A319" s="63"/>
      <c r="B319" s="60"/>
      <c r="C319" s="64"/>
      <c r="D319" s="5" t="str">
        <f>IF(C319="","",VLOOKUP(C319,[1]tableaux!$D$5:E$65,2,FALSE))</f>
        <v/>
      </c>
      <c r="E319" s="65"/>
      <c r="F319" s="66"/>
      <c r="G319" s="61"/>
      <c r="H319" s="67" t="str">
        <f>IF(B319="","",VLOOKUP(B319,[1]tableaux!$A$4:$B$511,2,FALSE))</f>
        <v/>
      </c>
      <c r="I319" s="68"/>
      <c r="J319" s="68"/>
      <c r="K319" s="69"/>
      <c r="L319" s="69"/>
      <c r="M319" s="70" t="str">
        <f t="shared" si="5"/>
        <v/>
      </c>
      <c r="N319" s="71">
        <f t="shared" si="4"/>
        <v>0</v>
      </c>
    </row>
    <row r="320" spans="1:14" ht="12.75" customHeight="1" x14ac:dyDescent="0.25">
      <c r="A320" s="63"/>
      <c r="B320" s="60"/>
      <c r="C320" s="64"/>
      <c r="D320" s="5" t="str">
        <f>IF(C320="","",VLOOKUP(C320,[1]tableaux!$D$5:E$65,2,FALSE))</f>
        <v/>
      </c>
      <c r="E320" s="65"/>
      <c r="F320" s="66"/>
      <c r="G320" s="61"/>
      <c r="H320" s="67" t="str">
        <f>IF(B320="","",VLOOKUP(B320,[1]tableaux!$A$4:$B$511,2,FALSE))</f>
        <v/>
      </c>
      <c r="I320" s="68"/>
      <c r="J320" s="68"/>
      <c r="K320" s="69"/>
      <c r="L320" s="69"/>
      <c r="M320" s="70" t="str">
        <f t="shared" si="5"/>
        <v/>
      </c>
      <c r="N320" s="71">
        <f t="shared" si="4"/>
        <v>0</v>
      </c>
    </row>
    <row r="321" spans="1:14" ht="12.75" customHeight="1" x14ac:dyDescent="0.25">
      <c r="A321" s="63"/>
      <c r="B321" s="60"/>
      <c r="C321" s="64"/>
      <c r="D321" s="5" t="str">
        <f>IF(C321="","",VLOOKUP(C321,[1]tableaux!$D$5:E$65,2,FALSE))</f>
        <v/>
      </c>
      <c r="E321" s="65"/>
      <c r="F321" s="66"/>
      <c r="G321" s="61"/>
      <c r="H321" s="67" t="str">
        <f>IF(B321="","",VLOOKUP(B321,[1]tableaux!$A$4:$B$511,2,FALSE))</f>
        <v/>
      </c>
      <c r="I321" s="68"/>
      <c r="J321" s="68"/>
      <c r="K321" s="69"/>
      <c r="L321" s="69"/>
      <c r="M321" s="70" t="str">
        <f t="shared" si="5"/>
        <v/>
      </c>
      <c r="N321" s="71">
        <f t="shared" si="4"/>
        <v>0</v>
      </c>
    </row>
    <row r="322" spans="1:14" ht="12.75" customHeight="1" x14ac:dyDescent="0.25">
      <c r="A322" s="63"/>
      <c r="B322" s="60"/>
      <c r="C322" s="64"/>
      <c r="D322" s="5" t="str">
        <f>IF(C322="","",VLOOKUP(C322,[1]tableaux!$D$5:E$65,2,FALSE))</f>
        <v/>
      </c>
      <c r="E322" s="65"/>
      <c r="F322" s="66"/>
      <c r="G322" s="61"/>
      <c r="H322" s="67" t="str">
        <f>IF(B322="","",VLOOKUP(B322,[1]tableaux!$A$4:$B$511,2,FALSE))</f>
        <v/>
      </c>
      <c r="I322" s="68"/>
      <c r="J322" s="68"/>
      <c r="K322" s="69"/>
      <c r="L322" s="69"/>
      <c r="M322" s="70" t="str">
        <f t="shared" si="5"/>
        <v/>
      </c>
      <c r="N322" s="71">
        <f t="shared" si="4"/>
        <v>0</v>
      </c>
    </row>
    <row r="323" spans="1:14" ht="12.75" customHeight="1" x14ac:dyDescent="0.25">
      <c r="A323" s="63"/>
      <c r="B323" s="60"/>
      <c r="C323" s="64"/>
      <c r="D323" s="5" t="str">
        <f>IF(C323="","",VLOOKUP(C323,[1]tableaux!$D$5:E$65,2,FALSE))</f>
        <v/>
      </c>
      <c r="E323" s="65"/>
      <c r="F323" s="66"/>
      <c r="G323" s="61"/>
      <c r="H323" s="67" t="str">
        <f>IF(B323="","",VLOOKUP(B323,[1]tableaux!$A$4:$B$511,2,FALSE))</f>
        <v/>
      </c>
      <c r="I323" s="68"/>
      <c r="J323" s="68"/>
      <c r="K323" s="69"/>
      <c r="L323" s="69"/>
      <c r="M323" s="70" t="str">
        <f t="shared" si="5"/>
        <v/>
      </c>
      <c r="N323" s="71">
        <f t="shared" si="4"/>
        <v>0</v>
      </c>
    </row>
    <row r="324" spans="1:14" ht="12.75" customHeight="1" x14ac:dyDescent="0.25">
      <c r="A324" s="63"/>
      <c r="B324" s="60"/>
      <c r="C324" s="64"/>
      <c r="D324" s="5" t="str">
        <f>IF(C324="","",VLOOKUP(C324,[1]tableaux!$D$5:E$65,2,FALSE))</f>
        <v/>
      </c>
      <c r="E324" s="65"/>
      <c r="F324" s="66"/>
      <c r="G324" s="61"/>
      <c r="H324" s="67" t="str">
        <f>IF(B324="","",VLOOKUP(B324,[1]tableaux!$A$4:$B$511,2,FALSE))</f>
        <v/>
      </c>
      <c r="I324" s="68"/>
      <c r="J324" s="68"/>
      <c r="K324" s="69"/>
      <c r="L324" s="69"/>
      <c r="M324" s="70" t="str">
        <f t="shared" si="5"/>
        <v/>
      </c>
      <c r="N324" s="71">
        <f t="shared" si="4"/>
        <v>0</v>
      </c>
    </row>
    <row r="325" spans="1:14" ht="12.75" customHeight="1" x14ac:dyDescent="0.25">
      <c r="A325" s="63"/>
      <c r="B325" s="60"/>
      <c r="C325" s="64"/>
      <c r="D325" s="5" t="str">
        <f>IF(C325="","",VLOOKUP(C325,[1]tableaux!$D$5:E$65,2,FALSE))</f>
        <v/>
      </c>
      <c r="E325" s="65"/>
      <c r="F325" s="66"/>
      <c r="G325" s="61"/>
      <c r="H325" s="67" t="str">
        <f>IF(B325="","",VLOOKUP(B325,[1]tableaux!$A$4:$B$511,2,FALSE))</f>
        <v/>
      </c>
      <c r="I325" s="68"/>
      <c r="J325" s="68"/>
      <c r="K325" s="69"/>
      <c r="L325" s="69"/>
      <c r="M325" s="70" t="str">
        <f t="shared" si="5"/>
        <v/>
      </c>
      <c r="N325" s="71">
        <f t="shared" si="4"/>
        <v>0</v>
      </c>
    </row>
    <row r="326" spans="1:14" ht="12.75" customHeight="1" x14ac:dyDescent="0.25">
      <c r="A326" s="63"/>
      <c r="B326" s="60"/>
      <c r="C326" s="64"/>
      <c r="D326" s="5" t="str">
        <f>IF(C326="","",VLOOKUP(C326,[1]tableaux!$D$5:E$65,2,FALSE))</f>
        <v/>
      </c>
      <c r="E326" s="65"/>
      <c r="F326" s="66"/>
      <c r="G326" s="61"/>
      <c r="H326" s="67" t="str">
        <f>IF(B326="","",VLOOKUP(B326,[1]tableaux!$A$4:$B$511,2,FALSE))</f>
        <v/>
      </c>
      <c r="I326" s="68"/>
      <c r="J326" s="68"/>
      <c r="K326" s="69"/>
      <c r="L326" s="69"/>
      <c r="M326" s="70" t="str">
        <f t="shared" si="5"/>
        <v/>
      </c>
      <c r="N326" s="71">
        <f t="shared" si="4"/>
        <v>0</v>
      </c>
    </row>
    <row r="327" spans="1:14" ht="12.75" customHeight="1" x14ac:dyDescent="0.25">
      <c r="A327" s="63"/>
      <c r="B327" s="60"/>
      <c r="C327" s="64"/>
      <c r="D327" s="5" t="str">
        <f>IF(C327="","",VLOOKUP(C327,[1]tableaux!$D$5:E$65,2,FALSE))</f>
        <v/>
      </c>
      <c r="E327" s="65"/>
      <c r="F327" s="66"/>
      <c r="G327" s="61"/>
      <c r="H327" s="67" t="str">
        <f>IF(B327="","",VLOOKUP(B327,[1]tableaux!$A$4:$B$511,2,FALSE))</f>
        <v/>
      </c>
      <c r="I327" s="68"/>
      <c r="J327" s="68"/>
      <c r="K327" s="69"/>
      <c r="L327" s="69"/>
      <c r="M327" s="70" t="str">
        <f t="shared" si="5"/>
        <v/>
      </c>
      <c r="N327" s="71">
        <f t="shared" si="4"/>
        <v>0</v>
      </c>
    </row>
    <row r="328" spans="1:14" ht="12.75" customHeight="1" x14ac:dyDescent="0.25">
      <c r="A328" s="63"/>
      <c r="B328" s="60"/>
      <c r="C328" s="64"/>
      <c r="D328" s="5" t="str">
        <f>IF(C328="","",VLOOKUP(C328,[1]tableaux!$D$5:E$65,2,FALSE))</f>
        <v/>
      </c>
      <c r="E328" s="65"/>
      <c r="F328" s="66"/>
      <c r="G328" s="61"/>
      <c r="H328" s="67" t="str">
        <f>IF(B328="","",VLOOKUP(B328,[1]tableaux!$A$4:$B$511,2,FALSE))</f>
        <v/>
      </c>
      <c r="I328" s="68"/>
      <c r="J328" s="68"/>
      <c r="K328" s="69"/>
      <c r="L328" s="69"/>
      <c r="M328" s="70" t="str">
        <f t="shared" si="5"/>
        <v/>
      </c>
      <c r="N328" s="71">
        <f t="shared" si="4"/>
        <v>0</v>
      </c>
    </row>
    <row r="329" spans="1:14" ht="12.75" customHeight="1" x14ac:dyDescent="0.25">
      <c r="A329" s="63"/>
      <c r="B329" s="60"/>
      <c r="C329" s="64"/>
      <c r="D329" s="5" t="str">
        <f>IF(C329="","",VLOOKUP(C329,[1]tableaux!$D$5:E$65,2,FALSE))</f>
        <v/>
      </c>
      <c r="E329" s="65"/>
      <c r="F329" s="66"/>
      <c r="G329" s="61"/>
      <c r="H329" s="67" t="str">
        <f>IF(B329="","",VLOOKUP(B329,[1]tableaux!$A$4:$B$511,2,FALSE))</f>
        <v/>
      </c>
      <c r="I329" s="68"/>
      <c r="J329" s="68"/>
      <c r="K329" s="69"/>
      <c r="L329" s="69"/>
      <c r="M329" s="70" t="str">
        <f t="shared" si="5"/>
        <v/>
      </c>
      <c r="N329" s="71">
        <f t="shared" si="4"/>
        <v>0</v>
      </c>
    </row>
    <row r="330" spans="1:14" ht="12.75" customHeight="1" x14ac:dyDescent="0.25">
      <c r="A330" s="63"/>
      <c r="B330" s="60"/>
      <c r="C330" s="64"/>
      <c r="D330" s="5" t="str">
        <f>IF(C330="","",VLOOKUP(C330,[1]tableaux!$D$5:E$65,2,FALSE))</f>
        <v/>
      </c>
      <c r="E330" s="65"/>
      <c r="F330" s="66"/>
      <c r="G330" s="61"/>
      <c r="H330" s="67" t="str">
        <f>IF(B330="","",VLOOKUP(B330,[1]tableaux!$A$4:$B$511,2,FALSE))</f>
        <v/>
      </c>
      <c r="I330" s="68"/>
      <c r="J330" s="68"/>
      <c r="K330" s="69"/>
      <c r="L330" s="69"/>
      <c r="M330" s="70" t="str">
        <f t="shared" si="5"/>
        <v/>
      </c>
      <c r="N330" s="71">
        <f t="shared" si="4"/>
        <v>0</v>
      </c>
    </row>
    <row r="331" spans="1:14" ht="12.75" customHeight="1" x14ac:dyDescent="0.25">
      <c r="A331" s="63"/>
      <c r="B331" s="60"/>
      <c r="C331" s="64"/>
      <c r="D331" s="5" t="str">
        <f>IF(C331="","",VLOOKUP(C331,[1]tableaux!$D$5:E$65,2,FALSE))</f>
        <v/>
      </c>
      <c r="E331" s="65"/>
      <c r="F331" s="66"/>
      <c r="G331" s="61"/>
      <c r="H331" s="67" t="str">
        <f>IF(B331="","",VLOOKUP(B331,[1]tableaux!$A$4:$B$511,2,FALSE))</f>
        <v/>
      </c>
      <c r="I331" s="68"/>
      <c r="J331" s="68"/>
      <c r="K331" s="69"/>
      <c r="L331" s="69"/>
      <c r="M331" s="70" t="str">
        <f t="shared" si="5"/>
        <v/>
      </c>
      <c r="N331" s="71">
        <f t="shared" si="4"/>
        <v>0</v>
      </c>
    </row>
    <row r="332" spans="1:14" ht="12.75" customHeight="1" x14ac:dyDescent="0.25">
      <c r="A332" s="63"/>
      <c r="B332" s="60"/>
      <c r="C332" s="64"/>
      <c r="D332" s="5" t="str">
        <f>IF(C332="","",VLOOKUP(C332,[1]tableaux!$D$5:E$65,2,FALSE))</f>
        <v/>
      </c>
      <c r="E332" s="65"/>
      <c r="F332" s="66"/>
      <c r="G332" s="61"/>
      <c r="H332" s="67" t="str">
        <f>IF(B332="","",VLOOKUP(B332,[1]tableaux!$A$4:$B$511,2,FALSE))</f>
        <v/>
      </c>
      <c r="I332" s="68"/>
      <c r="J332" s="68"/>
      <c r="K332" s="69"/>
      <c r="L332" s="69"/>
      <c r="M332" s="70" t="str">
        <f t="shared" si="5"/>
        <v/>
      </c>
      <c r="N332" s="71">
        <f t="shared" si="4"/>
        <v>0</v>
      </c>
    </row>
    <row r="333" spans="1:14" ht="12.75" customHeight="1" x14ac:dyDescent="0.25">
      <c r="A333" s="63"/>
      <c r="B333" s="60"/>
      <c r="C333" s="64"/>
      <c r="D333" s="5" t="str">
        <f>IF(C333="","",VLOOKUP(C333,[1]tableaux!$D$5:E$65,2,FALSE))</f>
        <v/>
      </c>
      <c r="E333" s="65"/>
      <c r="F333" s="66"/>
      <c r="G333" s="61"/>
      <c r="H333" s="67" t="str">
        <f>IF(B333="","",VLOOKUP(B333,[1]tableaux!$A$4:$B$511,2,FALSE))</f>
        <v/>
      </c>
      <c r="I333" s="68"/>
      <c r="J333" s="68"/>
      <c r="K333" s="69"/>
      <c r="L333" s="69"/>
      <c r="M333" s="70" t="str">
        <f t="shared" si="5"/>
        <v/>
      </c>
      <c r="N333" s="71">
        <f t="shared" si="4"/>
        <v>0</v>
      </c>
    </row>
    <row r="334" spans="1:14" ht="12.75" customHeight="1" x14ac:dyDescent="0.25">
      <c r="A334" s="63"/>
      <c r="B334" s="60"/>
      <c r="C334" s="64"/>
      <c r="D334" s="5" t="str">
        <f>IF(C334="","",VLOOKUP(C334,[1]tableaux!$D$5:E$65,2,FALSE))</f>
        <v/>
      </c>
      <c r="E334" s="65"/>
      <c r="F334" s="66"/>
      <c r="G334" s="61"/>
      <c r="H334" s="67" t="str">
        <f>IF(B334="","",VLOOKUP(B334,[1]tableaux!$A$4:$B$511,2,FALSE))</f>
        <v/>
      </c>
      <c r="I334" s="68"/>
      <c r="J334" s="68"/>
      <c r="K334" s="69"/>
      <c r="L334" s="69"/>
      <c r="M334" s="70" t="str">
        <f t="shared" si="5"/>
        <v/>
      </c>
      <c r="N334" s="71">
        <f t="shared" ref="N334:N397" si="6">IF(G334="",F334,"")</f>
        <v>0</v>
      </c>
    </row>
    <row r="335" spans="1:14" ht="12.75" customHeight="1" x14ac:dyDescent="0.25">
      <c r="A335" s="63"/>
      <c r="B335" s="60"/>
      <c r="C335" s="64"/>
      <c r="D335" s="5" t="str">
        <f>IF(C335="","",VLOOKUP(C335,[1]tableaux!$D$5:E$65,2,FALSE))</f>
        <v/>
      </c>
      <c r="E335" s="65"/>
      <c r="F335" s="66"/>
      <c r="G335" s="61"/>
      <c r="H335" s="67" t="str">
        <f>IF(B335="","",VLOOKUP(B335,[1]tableaux!$A$4:$B$511,2,FALSE))</f>
        <v/>
      </c>
      <c r="I335" s="68"/>
      <c r="J335" s="68"/>
      <c r="K335" s="69"/>
      <c r="L335" s="69"/>
      <c r="M335" s="70" t="str">
        <f t="shared" si="5"/>
        <v/>
      </c>
      <c r="N335" s="71">
        <f t="shared" si="6"/>
        <v>0</v>
      </c>
    </row>
    <row r="336" spans="1:14" ht="12.75" customHeight="1" x14ac:dyDescent="0.25">
      <c r="A336" s="63"/>
      <c r="B336" s="60"/>
      <c r="C336" s="64"/>
      <c r="D336" s="5" t="str">
        <f>IF(C336="","",VLOOKUP(C336,[1]tableaux!$D$5:E$65,2,FALSE))</f>
        <v/>
      </c>
      <c r="E336" s="65"/>
      <c r="F336" s="66"/>
      <c r="G336" s="61"/>
      <c r="H336" s="67" t="str">
        <f>IF(B336="","",VLOOKUP(B336,[1]tableaux!$A$4:$B$511,2,FALSE))</f>
        <v/>
      </c>
      <c r="I336" s="68"/>
      <c r="J336" s="68"/>
      <c r="K336" s="69"/>
      <c r="L336" s="69"/>
      <c r="M336" s="70" t="str">
        <f t="shared" si="5"/>
        <v/>
      </c>
      <c r="N336" s="71">
        <f t="shared" si="6"/>
        <v>0</v>
      </c>
    </row>
    <row r="337" spans="1:14" ht="12.75" customHeight="1" x14ac:dyDescent="0.25">
      <c r="A337" s="63"/>
      <c r="B337" s="60"/>
      <c r="C337" s="64"/>
      <c r="D337" s="5" t="str">
        <f>IF(C337="","",VLOOKUP(C337,[1]tableaux!$D$5:E$65,2,FALSE))</f>
        <v/>
      </c>
      <c r="E337" s="65"/>
      <c r="F337" s="66"/>
      <c r="G337" s="61"/>
      <c r="H337" s="67" t="str">
        <f>IF(B337="","",VLOOKUP(B337,[1]tableaux!$A$4:$B$511,2,FALSE))</f>
        <v/>
      </c>
      <c r="I337" s="68"/>
      <c r="J337" s="68"/>
      <c r="K337" s="69"/>
      <c r="L337" s="69"/>
      <c r="M337" s="70" t="str">
        <f t="shared" si="5"/>
        <v/>
      </c>
      <c r="N337" s="71">
        <f t="shared" si="6"/>
        <v>0</v>
      </c>
    </row>
    <row r="338" spans="1:14" ht="12.75" customHeight="1" x14ac:dyDescent="0.25">
      <c r="A338" s="63"/>
      <c r="B338" s="60"/>
      <c r="C338" s="64"/>
      <c r="D338" s="5" t="str">
        <f>IF(C338="","",VLOOKUP(C338,[1]tableaux!$D$5:E$65,2,FALSE))</f>
        <v/>
      </c>
      <c r="E338" s="65"/>
      <c r="F338" s="66"/>
      <c r="G338" s="61"/>
      <c r="H338" s="67" t="str">
        <f>IF(B338="","",VLOOKUP(B338,[1]tableaux!$A$4:$B$511,2,FALSE))</f>
        <v/>
      </c>
      <c r="I338" s="68"/>
      <c r="J338" s="68"/>
      <c r="K338" s="69"/>
      <c r="L338" s="69"/>
      <c r="M338" s="70" t="str">
        <f t="shared" si="5"/>
        <v/>
      </c>
      <c r="N338" s="71">
        <f t="shared" si="6"/>
        <v>0</v>
      </c>
    </row>
    <row r="339" spans="1:14" ht="12.75" customHeight="1" x14ac:dyDescent="0.25">
      <c r="A339" s="63"/>
      <c r="B339" s="60"/>
      <c r="C339" s="64"/>
      <c r="D339" s="5" t="str">
        <f>IF(C339="","",VLOOKUP(C339,[1]tableaux!$D$5:E$65,2,FALSE))</f>
        <v/>
      </c>
      <c r="E339" s="65"/>
      <c r="F339" s="66"/>
      <c r="G339" s="61"/>
      <c r="H339" s="67" t="str">
        <f>IF(B339="","",VLOOKUP(B339,[1]tableaux!$A$4:$B$511,2,FALSE))</f>
        <v/>
      </c>
      <c r="I339" s="68"/>
      <c r="J339" s="68"/>
      <c r="K339" s="69"/>
      <c r="L339" s="69"/>
      <c r="M339" s="70" t="str">
        <f t="shared" si="5"/>
        <v/>
      </c>
      <c r="N339" s="71">
        <f t="shared" si="6"/>
        <v>0</v>
      </c>
    </row>
    <row r="340" spans="1:14" ht="12.75" customHeight="1" x14ac:dyDescent="0.25">
      <c r="A340" s="63"/>
      <c r="B340" s="60"/>
      <c r="C340" s="64"/>
      <c r="D340" s="5" t="str">
        <f>IF(C340="","",VLOOKUP(C340,[1]tableaux!$D$5:E$65,2,FALSE))</f>
        <v/>
      </c>
      <c r="E340" s="65"/>
      <c r="F340" s="66"/>
      <c r="G340" s="61"/>
      <c r="H340" s="67" t="str">
        <f>IF(B340="","",VLOOKUP(B340,[1]tableaux!$A$4:$B$511,2,FALSE))</f>
        <v/>
      </c>
      <c r="I340" s="68"/>
      <c r="J340" s="68"/>
      <c r="K340" s="69"/>
      <c r="L340" s="69"/>
      <c r="M340" s="70" t="str">
        <f t="shared" si="5"/>
        <v/>
      </c>
      <c r="N340" s="71">
        <f t="shared" si="6"/>
        <v>0</v>
      </c>
    </row>
    <row r="341" spans="1:14" ht="12.75" customHeight="1" x14ac:dyDescent="0.25">
      <c r="A341" s="63"/>
      <c r="B341" s="60"/>
      <c r="C341" s="64"/>
      <c r="D341" s="5" t="str">
        <f>IF(C341="","",VLOOKUP(C341,[1]tableaux!$D$5:E$65,2,FALSE))</f>
        <v/>
      </c>
      <c r="E341" s="65"/>
      <c r="F341" s="66"/>
      <c r="G341" s="61"/>
      <c r="H341" s="67" t="str">
        <f>IF(B341="","",VLOOKUP(B341,[1]tableaux!$A$4:$B$511,2,FALSE))</f>
        <v/>
      </c>
      <c r="I341" s="68"/>
      <c r="J341" s="68"/>
      <c r="K341" s="69"/>
      <c r="L341" s="69"/>
      <c r="M341" s="70" t="str">
        <f t="shared" si="5"/>
        <v/>
      </c>
      <c r="N341" s="71">
        <f t="shared" si="6"/>
        <v>0</v>
      </c>
    </row>
    <row r="342" spans="1:14" ht="12.75" customHeight="1" x14ac:dyDescent="0.25">
      <c r="A342" s="63"/>
      <c r="B342" s="60"/>
      <c r="C342" s="64"/>
      <c r="D342" s="5" t="str">
        <f>IF(C342="","",VLOOKUP(C342,[1]tableaux!$D$5:E$65,2,FALSE))</f>
        <v/>
      </c>
      <c r="E342" s="65"/>
      <c r="F342" s="66"/>
      <c r="G342" s="61"/>
      <c r="H342" s="67" t="str">
        <f>IF(B342="","",VLOOKUP(B342,[1]tableaux!$A$4:$B$511,2,FALSE))</f>
        <v/>
      </c>
      <c r="I342" s="68"/>
      <c r="J342" s="68"/>
      <c r="K342" s="69"/>
      <c r="L342" s="69"/>
      <c r="M342" s="70" t="str">
        <f t="shared" si="5"/>
        <v/>
      </c>
      <c r="N342" s="71">
        <f t="shared" si="6"/>
        <v>0</v>
      </c>
    </row>
    <row r="343" spans="1:14" ht="12.75" customHeight="1" x14ac:dyDescent="0.25">
      <c r="A343" s="63"/>
      <c r="B343" s="60"/>
      <c r="C343" s="64"/>
      <c r="D343" s="5" t="str">
        <f>IF(C343="","",VLOOKUP(C343,[1]tableaux!$D$5:E$65,2,FALSE))</f>
        <v/>
      </c>
      <c r="E343" s="65"/>
      <c r="F343" s="66"/>
      <c r="G343" s="61"/>
      <c r="H343" s="67" t="str">
        <f>IF(B343="","",VLOOKUP(B343,[1]tableaux!$A$4:$B$511,2,FALSE))</f>
        <v/>
      </c>
      <c r="I343" s="68"/>
      <c r="J343" s="68"/>
      <c r="K343" s="69"/>
      <c r="L343" s="69"/>
      <c r="M343" s="70" t="str">
        <f t="shared" ref="M343:M406" si="7">IF(AND(G343="",K343&lt;&gt;"gie"),H343,"")</f>
        <v/>
      </c>
      <c r="N343" s="71">
        <f t="shared" si="6"/>
        <v>0</v>
      </c>
    </row>
    <row r="344" spans="1:14" ht="12.75" customHeight="1" x14ac:dyDescent="0.25">
      <c r="A344" s="63"/>
      <c r="B344" s="60"/>
      <c r="C344" s="64"/>
      <c r="D344" s="5" t="str">
        <f>IF(C344="","",VLOOKUP(C344,[1]tableaux!$D$5:E$65,2,FALSE))</f>
        <v/>
      </c>
      <c r="E344" s="65"/>
      <c r="F344" s="66"/>
      <c r="G344" s="61"/>
      <c r="H344" s="67" t="str">
        <f>IF(B344="","",VLOOKUP(B344,[1]tableaux!$A$4:$B$511,2,FALSE))</f>
        <v/>
      </c>
      <c r="I344" s="68"/>
      <c r="J344" s="68"/>
      <c r="K344" s="69"/>
      <c r="L344" s="69"/>
      <c r="M344" s="70" t="str">
        <f t="shared" si="7"/>
        <v/>
      </c>
      <c r="N344" s="71">
        <f t="shared" si="6"/>
        <v>0</v>
      </c>
    </row>
    <row r="345" spans="1:14" ht="12.75" customHeight="1" x14ac:dyDescent="0.25">
      <c r="A345" s="63"/>
      <c r="B345" s="60"/>
      <c r="C345" s="64"/>
      <c r="D345" s="5" t="str">
        <f>IF(C345="","",VLOOKUP(C345,[1]tableaux!$D$5:E$65,2,FALSE))</f>
        <v/>
      </c>
      <c r="E345" s="65"/>
      <c r="F345" s="66"/>
      <c r="G345" s="61"/>
      <c r="H345" s="67" t="str">
        <f>IF(B345="","",VLOOKUP(B345,[1]tableaux!$A$4:$B$511,2,FALSE))</f>
        <v/>
      </c>
      <c r="I345" s="68"/>
      <c r="J345" s="68"/>
      <c r="K345" s="69"/>
      <c r="L345" s="69"/>
      <c r="M345" s="70" t="str">
        <f t="shared" si="7"/>
        <v/>
      </c>
      <c r="N345" s="71">
        <f t="shared" si="6"/>
        <v>0</v>
      </c>
    </row>
    <row r="346" spans="1:14" ht="12.75" customHeight="1" x14ac:dyDescent="0.25">
      <c r="A346" s="63"/>
      <c r="B346" s="60"/>
      <c r="C346" s="64"/>
      <c r="D346" s="5" t="str">
        <f>IF(C346="","",VLOOKUP(C346,[1]tableaux!$D$5:E$65,2,FALSE))</f>
        <v/>
      </c>
      <c r="E346" s="65"/>
      <c r="F346" s="66"/>
      <c r="G346" s="61"/>
      <c r="H346" s="67" t="str">
        <f>IF(B346="","",VLOOKUP(B346,[1]tableaux!$A$4:$B$511,2,FALSE))</f>
        <v/>
      </c>
      <c r="I346" s="68"/>
      <c r="J346" s="68"/>
      <c r="K346" s="69"/>
      <c r="L346" s="69"/>
      <c r="M346" s="70" t="str">
        <f t="shared" si="7"/>
        <v/>
      </c>
      <c r="N346" s="71">
        <f t="shared" si="6"/>
        <v>0</v>
      </c>
    </row>
    <row r="347" spans="1:14" ht="12.75" customHeight="1" x14ac:dyDescent="0.25">
      <c r="A347" s="63"/>
      <c r="B347" s="60"/>
      <c r="C347" s="64"/>
      <c r="D347" s="5" t="str">
        <f>IF(C347="","",VLOOKUP(C347,[1]tableaux!$D$5:E$65,2,FALSE))</f>
        <v/>
      </c>
      <c r="E347" s="65"/>
      <c r="F347" s="66"/>
      <c r="G347" s="61"/>
      <c r="H347" s="67" t="str">
        <f>IF(B347="","",VLOOKUP(B347,[1]tableaux!$A$4:$B$511,2,FALSE))</f>
        <v/>
      </c>
      <c r="I347" s="68"/>
      <c r="J347" s="68"/>
      <c r="K347" s="69"/>
      <c r="L347" s="69"/>
      <c r="M347" s="70" t="str">
        <f t="shared" si="7"/>
        <v/>
      </c>
      <c r="N347" s="71">
        <f t="shared" si="6"/>
        <v>0</v>
      </c>
    </row>
    <row r="348" spans="1:14" ht="12.75" customHeight="1" x14ac:dyDescent="0.25">
      <c r="A348" s="63"/>
      <c r="B348" s="60"/>
      <c r="C348" s="64"/>
      <c r="D348" s="5" t="str">
        <f>IF(C348="","",VLOOKUP(C348,[1]tableaux!$D$5:E$65,2,FALSE))</f>
        <v/>
      </c>
      <c r="E348" s="65"/>
      <c r="F348" s="66"/>
      <c r="G348" s="61"/>
      <c r="H348" s="67" t="str">
        <f>IF(B348="","",VLOOKUP(B348,[1]tableaux!$A$4:$B$511,2,FALSE))</f>
        <v/>
      </c>
      <c r="I348" s="68"/>
      <c r="J348" s="68"/>
      <c r="K348" s="69"/>
      <c r="L348" s="69"/>
      <c r="M348" s="70" t="str">
        <f t="shared" si="7"/>
        <v/>
      </c>
      <c r="N348" s="71">
        <f t="shared" si="6"/>
        <v>0</v>
      </c>
    </row>
    <row r="349" spans="1:14" ht="12.75" customHeight="1" x14ac:dyDescent="0.25">
      <c r="A349" s="63"/>
      <c r="B349" s="60"/>
      <c r="C349" s="64"/>
      <c r="D349" s="5" t="str">
        <f>IF(C349="","",VLOOKUP(C349,[1]tableaux!$D$5:E$65,2,FALSE))</f>
        <v/>
      </c>
      <c r="E349" s="65"/>
      <c r="F349" s="66"/>
      <c r="G349" s="61"/>
      <c r="H349" s="67" t="str">
        <f>IF(B349="","",VLOOKUP(B349,[1]tableaux!$A$4:$B$511,2,FALSE))</f>
        <v/>
      </c>
      <c r="I349" s="68"/>
      <c r="J349" s="68"/>
      <c r="K349" s="69"/>
      <c r="L349" s="69"/>
      <c r="M349" s="70" t="str">
        <f t="shared" si="7"/>
        <v/>
      </c>
      <c r="N349" s="71">
        <f t="shared" si="6"/>
        <v>0</v>
      </c>
    </row>
    <row r="350" spans="1:14" ht="12.75" customHeight="1" x14ac:dyDescent="0.25">
      <c r="A350" s="63"/>
      <c r="B350" s="60"/>
      <c r="C350" s="64"/>
      <c r="D350" s="5" t="str">
        <f>IF(C350="","",VLOOKUP(C350,[1]tableaux!$D$5:E$65,2,FALSE))</f>
        <v/>
      </c>
      <c r="E350" s="65"/>
      <c r="F350" s="66"/>
      <c r="G350" s="61"/>
      <c r="H350" s="67" t="str">
        <f>IF(B350="","",VLOOKUP(B350,[1]tableaux!$A$4:$B$511,2,FALSE))</f>
        <v/>
      </c>
      <c r="I350" s="68"/>
      <c r="J350" s="68"/>
      <c r="K350" s="69"/>
      <c r="L350" s="69"/>
      <c r="M350" s="70" t="str">
        <f t="shared" si="7"/>
        <v/>
      </c>
      <c r="N350" s="71">
        <f t="shared" si="6"/>
        <v>0</v>
      </c>
    </row>
    <row r="351" spans="1:14" ht="12.75" customHeight="1" x14ac:dyDescent="0.25">
      <c r="A351" s="63"/>
      <c r="B351" s="60"/>
      <c r="C351" s="64"/>
      <c r="D351" s="5" t="str">
        <f>IF(C351="","",VLOOKUP(C351,[1]tableaux!$D$5:E$65,2,FALSE))</f>
        <v/>
      </c>
      <c r="E351" s="65"/>
      <c r="F351" s="66"/>
      <c r="G351" s="61"/>
      <c r="H351" s="67" t="str">
        <f>IF(B351="","",VLOOKUP(B351,[1]tableaux!$A$4:$B$511,2,FALSE))</f>
        <v/>
      </c>
      <c r="I351" s="68"/>
      <c r="J351" s="68"/>
      <c r="K351" s="69"/>
      <c r="L351" s="69"/>
      <c r="M351" s="70" t="str">
        <f t="shared" si="7"/>
        <v/>
      </c>
      <c r="N351" s="71">
        <f t="shared" si="6"/>
        <v>0</v>
      </c>
    </row>
    <row r="352" spans="1:14" ht="12.75" customHeight="1" x14ac:dyDescent="0.25">
      <c r="A352" s="63"/>
      <c r="B352" s="60"/>
      <c r="C352" s="64"/>
      <c r="D352" s="5" t="str">
        <f>IF(C352="","",VLOOKUP(C352,[1]tableaux!$D$5:E$65,2,FALSE))</f>
        <v/>
      </c>
      <c r="E352" s="65"/>
      <c r="F352" s="66"/>
      <c r="G352" s="61"/>
      <c r="H352" s="67" t="str">
        <f>IF(B352="","",VLOOKUP(B352,[1]tableaux!$A$4:$B$511,2,FALSE))</f>
        <v/>
      </c>
      <c r="I352" s="68"/>
      <c r="J352" s="68"/>
      <c r="K352" s="69"/>
      <c r="L352" s="69"/>
      <c r="M352" s="70" t="str">
        <f t="shared" si="7"/>
        <v/>
      </c>
      <c r="N352" s="71">
        <f t="shared" si="6"/>
        <v>0</v>
      </c>
    </row>
    <row r="353" spans="1:14" ht="12.75" customHeight="1" x14ac:dyDescent="0.25">
      <c r="A353" s="63"/>
      <c r="B353" s="60"/>
      <c r="C353" s="64"/>
      <c r="D353" s="5" t="str">
        <f>IF(C353="","",VLOOKUP(C353,[1]tableaux!$D$5:E$65,2,FALSE))</f>
        <v/>
      </c>
      <c r="E353" s="65"/>
      <c r="F353" s="66"/>
      <c r="G353" s="61"/>
      <c r="H353" s="67" t="str">
        <f>IF(B353="","",VLOOKUP(B353,[1]tableaux!$A$4:$B$511,2,FALSE))</f>
        <v/>
      </c>
      <c r="I353" s="68"/>
      <c r="J353" s="68"/>
      <c r="K353" s="69"/>
      <c r="L353" s="69"/>
      <c r="M353" s="70" t="str">
        <f t="shared" si="7"/>
        <v/>
      </c>
      <c r="N353" s="71">
        <f t="shared" si="6"/>
        <v>0</v>
      </c>
    </row>
    <row r="354" spans="1:14" ht="12.75" customHeight="1" x14ac:dyDescent="0.25">
      <c r="A354" s="63"/>
      <c r="B354" s="60"/>
      <c r="C354" s="64"/>
      <c r="D354" s="5" t="str">
        <f>IF(C354="","",VLOOKUP(C354,[1]tableaux!$D$5:E$65,2,FALSE))</f>
        <v/>
      </c>
      <c r="E354" s="65"/>
      <c r="F354" s="66"/>
      <c r="G354" s="61"/>
      <c r="H354" s="67" t="str">
        <f>IF(B354="","",VLOOKUP(B354,[1]tableaux!$A$4:$B$511,2,FALSE))</f>
        <v/>
      </c>
      <c r="I354" s="68"/>
      <c r="J354" s="68"/>
      <c r="K354" s="69"/>
      <c r="L354" s="69"/>
      <c r="M354" s="70" t="str">
        <f t="shared" si="7"/>
        <v/>
      </c>
      <c r="N354" s="71">
        <f t="shared" si="6"/>
        <v>0</v>
      </c>
    </row>
    <row r="355" spans="1:14" ht="12.75" customHeight="1" x14ac:dyDescent="0.25">
      <c r="A355" s="63"/>
      <c r="B355" s="60"/>
      <c r="C355" s="64"/>
      <c r="D355" s="5" t="str">
        <f>IF(C355="","",VLOOKUP(C355,[1]tableaux!$D$5:E$65,2,FALSE))</f>
        <v/>
      </c>
      <c r="E355" s="65"/>
      <c r="F355" s="66"/>
      <c r="G355" s="61"/>
      <c r="H355" s="67" t="str">
        <f>IF(B355="","",VLOOKUP(B355,[1]tableaux!$A$4:$B$511,2,FALSE))</f>
        <v/>
      </c>
      <c r="I355" s="68"/>
      <c r="J355" s="68"/>
      <c r="K355" s="69"/>
      <c r="L355" s="69"/>
      <c r="M355" s="70" t="str">
        <f t="shared" si="7"/>
        <v/>
      </c>
      <c r="N355" s="71">
        <f t="shared" si="6"/>
        <v>0</v>
      </c>
    </row>
    <row r="356" spans="1:14" ht="12.75" customHeight="1" x14ac:dyDescent="0.25">
      <c r="A356" s="63"/>
      <c r="B356" s="60"/>
      <c r="C356" s="64"/>
      <c r="D356" s="5" t="str">
        <f>IF(C356="","",VLOOKUP(C356,[1]tableaux!$D$5:E$65,2,FALSE))</f>
        <v/>
      </c>
      <c r="E356" s="65"/>
      <c r="F356" s="66"/>
      <c r="G356" s="61"/>
      <c r="H356" s="67" t="str">
        <f>IF(B356="","",VLOOKUP(B356,[1]tableaux!$A$4:$B$511,2,FALSE))</f>
        <v/>
      </c>
      <c r="I356" s="68"/>
      <c r="J356" s="68"/>
      <c r="K356" s="69"/>
      <c r="L356" s="69"/>
      <c r="M356" s="70" t="str">
        <f t="shared" si="7"/>
        <v/>
      </c>
      <c r="N356" s="71">
        <f t="shared" si="6"/>
        <v>0</v>
      </c>
    </row>
    <row r="357" spans="1:14" ht="12.75" customHeight="1" x14ac:dyDescent="0.25">
      <c r="A357" s="63"/>
      <c r="B357" s="60"/>
      <c r="C357" s="64"/>
      <c r="D357" s="5" t="str">
        <f>IF(C357="","",VLOOKUP(C357,[1]tableaux!$D$5:E$65,2,FALSE))</f>
        <v/>
      </c>
      <c r="E357" s="65"/>
      <c r="F357" s="66"/>
      <c r="G357" s="61"/>
      <c r="H357" s="67" t="str">
        <f>IF(B357="","",VLOOKUP(B357,[1]tableaux!$A$4:$B$511,2,FALSE))</f>
        <v/>
      </c>
      <c r="I357" s="68"/>
      <c r="J357" s="68"/>
      <c r="K357" s="69"/>
      <c r="L357" s="69"/>
      <c r="M357" s="70" t="str">
        <f t="shared" si="7"/>
        <v/>
      </c>
      <c r="N357" s="71">
        <f t="shared" si="6"/>
        <v>0</v>
      </c>
    </row>
    <row r="358" spans="1:14" ht="12.75" customHeight="1" x14ac:dyDescent="0.25">
      <c r="A358" s="63"/>
      <c r="B358" s="60"/>
      <c r="C358" s="64"/>
      <c r="D358" s="5" t="str">
        <f>IF(C358="","",VLOOKUP(C358,[1]tableaux!$D$5:E$65,2,FALSE))</f>
        <v/>
      </c>
      <c r="E358" s="65"/>
      <c r="F358" s="66"/>
      <c r="G358" s="61"/>
      <c r="H358" s="67" t="str">
        <f>IF(B358="","",VLOOKUP(B358,[1]tableaux!$A$4:$B$511,2,FALSE))</f>
        <v/>
      </c>
      <c r="I358" s="68"/>
      <c r="J358" s="68"/>
      <c r="K358" s="69"/>
      <c r="L358" s="69"/>
      <c r="M358" s="70" t="str">
        <f t="shared" si="7"/>
        <v/>
      </c>
      <c r="N358" s="71">
        <f t="shared" si="6"/>
        <v>0</v>
      </c>
    </row>
    <row r="359" spans="1:14" ht="12.75" customHeight="1" x14ac:dyDescent="0.25">
      <c r="A359" s="63"/>
      <c r="B359" s="60"/>
      <c r="C359" s="64"/>
      <c r="D359" s="5" t="str">
        <f>IF(C359="","",VLOOKUP(C359,[1]tableaux!$D$5:E$65,2,FALSE))</f>
        <v/>
      </c>
      <c r="E359" s="65"/>
      <c r="F359" s="66"/>
      <c r="G359" s="61"/>
      <c r="H359" s="67" t="str">
        <f>IF(B359="","",VLOOKUP(B359,[1]tableaux!$A$4:$B$511,2,FALSE))</f>
        <v/>
      </c>
      <c r="I359" s="68"/>
      <c r="J359" s="68"/>
      <c r="K359" s="69"/>
      <c r="L359" s="69"/>
      <c r="M359" s="70" t="str">
        <f t="shared" si="7"/>
        <v/>
      </c>
      <c r="N359" s="71">
        <f t="shared" si="6"/>
        <v>0</v>
      </c>
    </row>
    <row r="360" spans="1:14" ht="12.75" customHeight="1" x14ac:dyDescent="0.25">
      <c r="A360" s="63"/>
      <c r="B360" s="60"/>
      <c r="C360" s="64"/>
      <c r="D360" s="5" t="str">
        <f>IF(C360="","",VLOOKUP(C360,[1]tableaux!$D$5:E$65,2,FALSE))</f>
        <v/>
      </c>
      <c r="E360" s="65"/>
      <c r="F360" s="66"/>
      <c r="G360" s="61"/>
      <c r="H360" s="67" t="str">
        <f>IF(B360="","",VLOOKUP(B360,[1]tableaux!$A$4:$B$511,2,FALSE))</f>
        <v/>
      </c>
      <c r="I360" s="68"/>
      <c r="J360" s="68"/>
      <c r="K360" s="69"/>
      <c r="L360" s="69"/>
      <c r="M360" s="70" t="str">
        <f t="shared" si="7"/>
        <v/>
      </c>
      <c r="N360" s="71">
        <f t="shared" si="6"/>
        <v>0</v>
      </c>
    </row>
    <row r="361" spans="1:14" ht="12.75" customHeight="1" x14ac:dyDescent="0.25">
      <c r="A361" s="63"/>
      <c r="B361" s="60"/>
      <c r="C361" s="64"/>
      <c r="D361" s="5" t="str">
        <f>IF(C361="","",VLOOKUP(C361,[1]tableaux!$D$5:E$65,2,FALSE))</f>
        <v/>
      </c>
      <c r="E361" s="65"/>
      <c r="F361" s="66"/>
      <c r="G361" s="61"/>
      <c r="H361" s="67" t="str">
        <f>IF(B361="","",VLOOKUP(B361,[1]tableaux!$A$4:$B$511,2,FALSE))</f>
        <v/>
      </c>
      <c r="I361" s="68"/>
      <c r="J361" s="68"/>
      <c r="K361" s="69"/>
      <c r="L361" s="69"/>
      <c r="M361" s="70" t="str">
        <f t="shared" si="7"/>
        <v/>
      </c>
      <c r="N361" s="71">
        <f t="shared" si="6"/>
        <v>0</v>
      </c>
    </row>
    <row r="362" spans="1:14" ht="12.75" customHeight="1" x14ac:dyDescent="0.25">
      <c r="A362" s="63"/>
      <c r="B362" s="60"/>
      <c r="C362" s="64"/>
      <c r="D362" s="5" t="str">
        <f>IF(C362="","",VLOOKUP(C362,[1]tableaux!$D$5:E$65,2,FALSE))</f>
        <v/>
      </c>
      <c r="E362" s="65"/>
      <c r="F362" s="66"/>
      <c r="G362" s="61"/>
      <c r="H362" s="67" t="str">
        <f>IF(B362="","",VLOOKUP(B362,[1]tableaux!$A$4:$B$511,2,FALSE))</f>
        <v/>
      </c>
      <c r="I362" s="68"/>
      <c r="J362" s="68"/>
      <c r="K362" s="69"/>
      <c r="L362" s="69"/>
      <c r="M362" s="70" t="str">
        <f t="shared" si="7"/>
        <v/>
      </c>
      <c r="N362" s="71">
        <f t="shared" si="6"/>
        <v>0</v>
      </c>
    </row>
    <row r="363" spans="1:14" ht="12.75" customHeight="1" x14ac:dyDescent="0.25">
      <c r="A363" s="63"/>
      <c r="B363" s="60"/>
      <c r="C363" s="64"/>
      <c r="D363" s="5" t="str">
        <f>IF(C363="","",VLOOKUP(C363,[1]tableaux!$D$5:E$65,2,FALSE))</f>
        <v/>
      </c>
      <c r="E363" s="65"/>
      <c r="F363" s="66"/>
      <c r="G363" s="61"/>
      <c r="H363" s="67" t="str">
        <f>IF(B363="","",VLOOKUP(B363,[1]tableaux!$A$4:$B$511,2,FALSE))</f>
        <v/>
      </c>
      <c r="I363" s="68"/>
      <c r="J363" s="68"/>
      <c r="K363" s="69"/>
      <c r="L363" s="69"/>
      <c r="M363" s="70" t="str">
        <f t="shared" si="7"/>
        <v/>
      </c>
      <c r="N363" s="71">
        <f t="shared" si="6"/>
        <v>0</v>
      </c>
    </row>
    <row r="364" spans="1:14" ht="12.75" customHeight="1" x14ac:dyDescent="0.25">
      <c r="A364" s="63"/>
      <c r="B364" s="60"/>
      <c r="C364" s="64"/>
      <c r="D364" s="5" t="str">
        <f>IF(C364="","",VLOOKUP(C364,[1]tableaux!$D$5:E$65,2,FALSE))</f>
        <v/>
      </c>
      <c r="E364" s="65"/>
      <c r="F364" s="66"/>
      <c r="G364" s="61"/>
      <c r="H364" s="67" t="str">
        <f>IF(B364="","",VLOOKUP(B364,[1]tableaux!$A$4:$B$511,2,FALSE))</f>
        <v/>
      </c>
      <c r="I364" s="68"/>
      <c r="J364" s="68"/>
      <c r="K364" s="69"/>
      <c r="L364" s="69"/>
      <c r="M364" s="70" t="str">
        <f t="shared" si="7"/>
        <v/>
      </c>
      <c r="N364" s="71">
        <f t="shared" si="6"/>
        <v>0</v>
      </c>
    </row>
    <row r="365" spans="1:14" ht="12.75" customHeight="1" x14ac:dyDescent="0.25">
      <c r="A365" s="63"/>
      <c r="B365" s="60"/>
      <c r="C365" s="64"/>
      <c r="D365" s="5" t="str">
        <f>IF(C365="","",VLOOKUP(C365,[1]tableaux!$D$5:E$65,2,FALSE))</f>
        <v/>
      </c>
      <c r="E365" s="65"/>
      <c r="F365" s="66"/>
      <c r="G365" s="61"/>
      <c r="H365" s="67" t="str">
        <f>IF(B365="","",VLOOKUP(B365,[1]tableaux!$A$4:$B$511,2,FALSE))</f>
        <v/>
      </c>
      <c r="I365" s="68"/>
      <c r="J365" s="68"/>
      <c r="K365" s="69"/>
      <c r="L365" s="69"/>
      <c r="M365" s="70" t="str">
        <f t="shared" si="7"/>
        <v/>
      </c>
      <c r="N365" s="71">
        <f t="shared" si="6"/>
        <v>0</v>
      </c>
    </row>
    <row r="366" spans="1:14" ht="12.75" customHeight="1" x14ac:dyDescent="0.25">
      <c r="A366" s="63"/>
      <c r="B366" s="60"/>
      <c r="C366" s="64"/>
      <c r="D366" s="5" t="str">
        <f>IF(C366="","",VLOOKUP(C366,[1]tableaux!$D$5:E$65,2,FALSE))</f>
        <v/>
      </c>
      <c r="E366" s="65"/>
      <c r="F366" s="66"/>
      <c r="G366" s="61"/>
      <c r="H366" s="67" t="str">
        <f>IF(B366="","",VLOOKUP(B366,[1]tableaux!$A$4:$B$511,2,FALSE))</f>
        <v/>
      </c>
      <c r="I366" s="68"/>
      <c r="J366" s="68"/>
      <c r="K366" s="69"/>
      <c r="L366" s="69"/>
      <c r="M366" s="70" t="str">
        <f t="shared" si="7"/>
        <v/>
      </c>
      <c r="N366" s="71">
        <f t="shared" si="6"/>
        <v>0</v>
      </c>
    </row>
    <row r="367" spans="1:14" ht="12.75" customHeight="1" x14ac:dyDescent="0.25">
      <c r="A367" s="63"/>
      <c r="B367" s="60"/>
      <c r="C367" s="64"/>
      <c r="D367" s="5" t="str">
        <f>IF(C367="","",VLOOKUP(C367,[1]tableaux!$D$5:E$65,2,FALSE))</f>
        <v/>
      </c>
      <c r="E367" s="65"/>
      <c r="F367" s="66"/>
      <c r="G367" s="61"/>
      <c r="H367" s="67" t="str">
        <f>IF(B367="","",VLOOKUP(B367,[1]tableaux!$A$4:$B$511,2,FALSE))</f>
        <v/>
      </c>
      <c r="I367" s="68"/>
      <c r="J367" s="68"/>
      <c r="K367" s="69"/>
      <c r="L367" s="69"/>
      <c r="M367" s="70" t="str">
        <f t="shared" si="7"/>
        <v/>
      </c>
      <c r="N367" s="71">
        <f t="shared" si="6"/>
        <v>0</v>
      </c>
    </row>
    <row r="368" spans="1:14" ht="12.75" customHeight="1" x14ac:dyDescent="0.25">
      <c r="A368" s="63"/>
      <c r="B368" s="60"/>
      <c r="C368" s="64"/>
      <c r="D368" s="5" t="str">
        <f>IF(C368="","",VLOOKUP(C368,[1]tableaux!$D$5:E$65,2,FALSE))</f>
        <v/>
      </c>
      <c r="E368" s="65"/>
      <c r="F368" s="66"/>
      <c r="G368" s="61"/>
      <c r="H368" s="67" t="str">
        <f>IF(B368="","",VLOOKUP(B368,[1]tableaux!$A$4:$B$511,2,FALSE))</f>
        <v/>
      </c>
      <c r="I368" s="68"/>
      <c r="J368" s="68"/>
      <c r="K368" s="69"/>
      <c r="L368" s="69"/>
      <c r="M368" s="70" t="str">
        <f t="shared" si="7"/>
        <v/>
      </c>
      <c r="N368" s="71">
        <f t="shared" si="6"/>
        <v>0</v>
      </c>
    </row>
    <row r="369" spans="1:14" ht="12.75" customHeight="1" x14ac:dyDescent="0.25">
      <c r="A369" s="63"/>
      <c r="B369" s="60"/>
      <c r="C369" s="64"/>
      <c r="D369" s="5" t="str">
        <f>IF(C369="","",VLOOKUP(C369,[1]tableaux!$D$5:E$65,2,FALSE))</f>
        <v/>
      </c>
      <c r="E369" s="65"/>
      <c r="F369" s="66"/>
      <c r="G369" s="61"/>
      <c r="H369" s="67" t="str">
        <f>IF(B369="","",VLOOKUP(B369,[1]tableaux!$A$4:$B$511,2,FALSE))</f>
        <v/>
      </c>
      <c r="I369" s="68"/>
      <c r="J369" s="68"/>
      <c r="K369" s="69"/>
      <c r="L369" s="69"/>
      <c r="M369" s="70" t="str">
        <f t="shared" si="7"/>
        <v/>
      </c>
      <c r="N369" s="71">
        <f t="shared" si="6"/>
        <v>0</v>
      </c>
    </row>
    <row r="370" spans="1:14" ht="12.75" customHeight="1" x14ac:dyDescent="0.25">
      <c r="A370" s="63"/>
      <c r="B370" s="60"/>
      <c r="C370" s="64"/>
      <c r="D370" s="5" t="str">
        <f>IF(C370="","",VLOOKUP(C370,[1]tableaux!$D$5:E$65,2,FALSE))</f>
        <v/>
      </c>
      <c r="E370" s="65"/>
      <c r="F370" s="66"/>
      <c r="G370" s="61"/>
      <c r="H370" s="67" t="str">
        <f>IF(B370="","",VLOOKUP(B370,[1]tableaux!$A$4:$B$511,2,FALSE))</f>
        <v/>
      </c>
      <c r="I370" s="68"/>
      <c r="J370" s="68"/>
      <c r="K370" s="69"/>
      <c r="L370" s="69"/>
      <c r="M370" s="70" t="str">
        <f t="shared" si="7"/>
        <v/>
      </c>
      <c r="N370" s="71">
        <f t="shared" si="6"/>
        <v>0</v>
      </c>
    </row>
    <row r="371" spans="1:14" ht="12.75" customHeight="1" x14ac:dyDescent="0.25">
      <c r="A371" s="63"/>
      <c r="B371" s="60"/>
      <c r="C371" s="64"/>
      <c r="D371" s="5" t="str">
        <f>IF(C371="","",VLOOKUP(C371,[1]tableaux!$D$5:E$65,2,FALSE))</f>
        <v/>
      </c>
      <c r="E371" s="65"/>
      <c r="F371" s="66"/>
      <c r="G371" s="61"/>
      <c r="H371" s="67" t="str">
        <f>IF(B371="","",VLOOKUP(B371,[1]tableaux!$A$4:$B$511,2,FALSE))</f>
        <v/>
      </c>
      <c r="I371" s="68"/>
      <c r="J371" s="68"/>
      <c r="K371" s="69"/>
      <c r="L371" s="69"/>
      <c r="M371" s="70" t="str">
        <f t="shared" si="7"/>
        <v/>
      </c>
      <c r="N371" s="71">
        <f t="shared" si="6"/>
        <v>0</v>
      </c>
    </row>
    <row r="372" spans="1:14" ht="12.75" customHeight="1" x14ac:dyDescent="0.25">
      <c r="A372" s="63"/>
      <c r="B372" s="60"/>
      <c r="C372" s="64"/>
      <c r="D372" s="5" t="str">
        <f>IF(C372="","",VLOOKUP(C372,[1]tableaux!$D$5:E$65,2,FALSE))</f>
        <v/>
      </c>
      <c r="E372" s="65"/>
      <c r="F372" s="66"/>
      <c r="G372" s="61"/>
      <c r="H372" s="67" t="str">
        <f>IF(B372="","",VLOOKUP(B372,[1]tableaux!$A$4:$B$511,2,FALSE))</f>
        <v/>
      </c>
      <c r="I372" s="68"/>
      <c r="J372" s="68"/>
      <c r="K372" s="69"/>
      <c r="L372" s="69"/>
      <c r="M372" s="70" t="str">
        <f t="shared" si="7"/>
        <v/>
      </c>
      <c r="N372" s="71">
        <f t="shared" si="6"/>
        <v>0</v>
      </c>
    </row>
    <row r="373" spans="1:14" ht="12.75" customHeight="1" x14ac:dyDescent="0.25">
      <c r="A373" s="63"/>
      <c r="B373" s="60"/>
      <c r="C373" s="64"/>
      <c r="D373" s="5" t="str">
        <f>IF(C373="","",VLOOKUP(C373,[1]tableaux!$D$5:E$65,2,FALSE))</f>
        <v/>
      </c>
      <c r="E373" s="65"/>
      <c r="F373" s="66"/>
      <c r="G373" s="61"/>
      <c r="H373" s="67" t="str">
        <f>IF(B373="","",VLOOKUP(B373,[1]tableaux!$A$4:$B$511,2,FALSE))</f>
        <v/>
      </c>
      <c r="I373" s="68"/>
      <c r="J373" s="68"/>
      <c r="K373" s="69"/>
      <c r="L373" s="69"/>
      <c r="M373" s="70" t="str">
        <f t="shared" si="7"/>
        <v/>
      </c>
      <c r="N373" s="71">
        <f t="shared" si="6"/>
        <v>0</v>
      </c>
    </row>
    <row r="374" spans="1:14" ht="12.75" customHeight="1" x14ac:dyDescent="0.25">
      <c r="A374" s="63"/>
      <c r="B374" s="60"/>
      <c r="C374" s="64"/>
      <c r="D374" s="5" t="str">
        <f>IF(C374="","",VLOOKUP(C374,[1]tableaux!$D$5:E$65,2,FALSE))</f>
        <v/>
      </c>
      <c r="E374" s="65"/>
      <c r="F374" s="66"/>
      <c r="G374" s="61"/>
      <c r="H374" s="67" t="str">
        <f>IF(B374="","",VLOOKUP(B374,[1]tableaux!$A$4:$B$511,2,FALSE))</f>
        <v/>
      </c>
      <c r="I374" s="68"/>
      <c r="J374" s="68"/>
      <c r="K374" s="69"/>
      <c r="L374" s="69"/>
      <c r="M374" s="70" t="str">
        <f t="shared" si="7"/>
        <v/>
      </c>
      <c r="N374" s="71">
        <f t="shared" si="6"/>
        <v>0</v>
      </c>
    </row>
    <row r="375" spans="1:14" ht="12.75" customHeight="1" x14ac:dyDescent="0.25">
      <c r="A375" s="63"/>
      <c r="B375" s="60"/>
      <c r="C375" s="64"/>
      <c r="D375" s="5" t="str">
        <f>IF(C375="","",VLOOKUP(C375,[1]tableaux!$D$5:E$65,2,FALSE))</f>
        <v/>
      </c>
      <c r="E375" s="65"/>
      <c r="F375" s="66"/>
      <c r="G375" s="61"/>
      <c r="H375" s="67" t="str">
        <f>IF(B375="","",VLOOKUP(B375,[1]tableaux!$A$4:$B$511,2,FALSE))</f>
        <v/>
      </c>
      <c r="I375" s="68"/>
      <c r="J375" s="68"/>
      <c r="K375" s="69"/>
      <c r="L375" s="69"/>
      <c r="M375" s="70" t="str">
        <f t="shared" si="7"/>
        <v/>
      </c>
      <c r="N375" s="71">
        <f t="shared" si="6"/>
        <v>0</v>
      </c>
    </row>
    <row r="376" spans="1:14" ht="12.75" customHeight="1" x14ac:dyDescent="0.25">
      <c r="A376" s="63"/>
      <c r="B376" s="60"/>
      <c r="C376" s="64"/>
      <c r="D376" s="5" t="str">
        <f>IF(C376="","",VLOOKUP(C376,[1]tableaux!$D$5:E$65,2,FALSE))</f>
        <v/>
      </c>
      <c r="E376" s="65"/>
      <c r="F376" s="66"/>
      <c r="G376" s="61"/>
      <c r="H376" s="67" t="str">
        <f>IF(B376="","",VLOOKUP(B376,[1]tableaux!$A$4:$B$511,2,FALSE))</f>
        <v/>
      </c>
      <c r="I376" s="68"/>
      <c r="J376" s="68"/>
      <c r="K376" s="69"/>
      <c r="L376" s="69"/>
      <c r="M376" s="70" t="str">
        <f t="shared" si="7"/>
        <v/>
      </c>
      <c r="N376" s="71">
        <f t="shared" si="6"/>
        <v>0</v>
      </c>
    </row>
    <row r="377" spans="1:14" ht="12.75" customHeight="1" x14ac:dyDescent="0.25">
      <c r="A377" s="63"/>
      <c r="B377" s="60"/>
      <c r="C377" s="64"/>
      <c r="D377" s="5" t="str">
        <f>IF(C377="","",VLOOKUP(C377,[1]tableaux!$D$5:E$65,2,FALSE))</f>
        <v/>
      </c>
      <c r="E377" s="65"/>
      <c r="F377" s="66"/>
      <c r="G377" s="61"/>
      <c r="H377" s="67" t="str">
        <f>IF(B377="","",VLOOKUP(B377,[1]tableaux!$A$4:$B$511,2,FALSE))</f>
        <v/>
      </c>
      <c r="I377" s="68"/>
      <c r="J377" s="68"/>
      <c r="K377" s="69"/>
      <c r="L377" s="69"/>
      <c r="M377" s="70" t="str">
        <f t="shared" si="7"/>
        <v/>
      </c>
      <c r="N377" s="71">
        <f t="shared" si="6"/>
        <v>0</v>
      </c>
    </row>
    <row r="378" spans="1:14" ht="12.75" customHeight="1" x14ac:dyDescent="0.25">
      <c r="A378" s="63"/>
      <c r="B378" s="60"/>
      <c r="C378" s="64"/>
      <c r="D378" s="5" t="str">
        <f>IF(C378="","",VLOOKUP(C378,[1]tableaux!$D$5:E$65,2,FALSE))</f>
        <v/>
      </c>
      <c r="E378" s="65"/>
      <c r="F378" s="66"/>
      <c r="G378" s="61"/>
      <c r="H378" s="67" t="str">
        <f>IF(B378="","",VLOOKUP(B378,[1]tableaux!$A$4:$B$511,2,FALSE))</f>
        <v/>
      </c>
      <c r="I378" s="68"/>
      <c r="J378" s="68"/>
      <c r="K378" s="69"/>
      <c r="L378" s="69"/>
      <c r="M378" s="70" t="str">
        <f t="shared" si="7"/>
        <v/>
      </c>
      <c r="N378" s="71">
        <f t="shared" si="6"/>
        <v>0</v>
      </c>
    </row>
    <row r="379" spans="1:14" ht="12.75" customHeight="1" x14ac:dyDescent="0.25">
      <c r="A379" s="63"/>
      <c r="B379" s="60"/>
      <c r="C379" s="64"/>
      <c r="D379" s="5" t="str">
        <f>IF(C379="","",VLOOKUP(C379,[1]tableaux!$D$5:E$65,2,FALSE))</f>
        <v/>
      </c>
      <c r="E379" s="65"/>
      <c r="F379" s="66"/>
      <c r="G379" s="61"/>
      <c r="H379" s="67" t="str">
        <f>IF(B379="","",VLOOKUP(B379,[1]tableaux!$A$4:$B$511,2,FALSE))</f>
        <v/>
      </c>
      <c r="I379" s="68"/>
      <c r="J379" s="68"/>
      <c r="K379" s="69"/>
      <c r="L379" s="69"/>
      <c r="M379" s="70" t="str">
        <f t="shared" si="7"/>
        <v/>
      </c>
      <c r="N379" s="71">
        <f t="shared" si="6"/>
        <v>0</v>
      </c>
    </row>
    <row r="380" spans="1:14" ht="12.75" customHeight="1" x14ac:dyDescent="0.25">
      <c r="A380" s="63"/>
      <c r="B380" s="60"/>
      <c r="C380" s="64"/>
      <c r="D380" s="5" t="str">
        <f>IF(C380="","",VLOOKUP(C380,[1]tableaux!$D$5:E$65,2,FALSE))</f>
        <v/>
      </c>
      <c r="E380" s="65"/>
      <c r="F380" s="66"/>
      <c r="G380" s="61"/>
      <c r="H380" s="67" t="str">
        <f>IF(B380="","",VLOOKUP(B380,[1]tableaux!$A$4:$B$511,2,FALSE))</f>
        <v/>
      </c>
      <c r="I380" s="68"/>
      <c r="J380" s="68"/>
      <c r="K380" s="69"/>
      <c r="L380" s="69"/>
      <c r="M380" s="70" t="str">
        <f t="shared" si="7"/>
        <v/>
      </c>
      <c r="N380" s="71">
        <f t="shared" si="6"/>
        <v>0</v>
      </c>
    </row>
    <row r="381" spans="1:14" ht="12.75" customHeight="1" x14ac:dyDescent="0.25">
      <c r="A381" s="63"/>
      <c r="B381" s="60"/>
      <c r="C381" s="64"/>
      <c r="D381" s="5" t="str">
        <f>IF(C381="","",VLOOKUP(C381,[1]tableaux!$D$5:E$65,2,FALSE))</f>
        <v/>
      </c>
      <c r="E381" s="65"/>
      <c r="F381" s="66"/>
      <c r="G381" s="61"/>
      <c r="H381" s="67" t="str">
        <f>IF(B381="","",VLOOKUP(B381,[1]tableaux!$A$4:$B$511,2,FALSE))</f>
        <v/>
      </c>
      <c r="I381" s="68"/>
      <c r="J381" s="68"/>
      <c r="K381" s="69"/>
      <c r="L381" s="69"/>
      <c r="M381" s="70" t="str">
        <f t="shared" si="7"/>
        <v/>
      </c>
      <c r="N381" s="71">
        <f t="shared" si="6"/>
        <v>0</v>
      </c>
    </row>
    <row r="382" spans="1:14" ht="12.75" customHeight="1" x14ac:dyDescent="0.25">
      <c r="A382" s="63"/>
      <c r="B382" s="60"/>
      <c r="C382" s="64"/>
      <c r="D382" s="5" t="str">
        <f>IF(C382="","",VLOOKUP(C382,[1]tableaux!$D$5:E$65,2,FALSE))</f>
        <v/>
      </c>
      <c r="E382" s="65"/>
      <c r="F382" s="66"/>
      <c r="G382" s="61"/>
      <c r="H382" s="67" t="str">
        <f>IF(B382="","",VLOOKUP(B382,[1]tableaux!$A$4:$B$511,2,FALSE))</f>
        <v/>
      </c>
      <c r="I382" s="68"/>
      <c r="J382" s="68"/>
      <c r="K382" s="69"/>
      <c r="L382" s="69"/>
      <c r="M382" s="70" t="str">
        <f t="shared" si="7"/>
        <v/>
      </c>
      <c r="N382" s="71">
        <f t="shared" si="6"/>
        <v>0</v>
      </c>
    </row>
    <row r="383" spans="1:14" ht="12.75" customHeight="1" x14ac:dyDescent="0.25">
      <c r="A383" s="63"/>
      <c r="B383" s="60"/>
      <c r="C383" s="64"/>
      <c r="D383" s="5" t="str">
        <f>IF(C383="","",VLOOKUP(C383,[1]tableaux!$D$5:E$65,2,FALSE))</f>
        <v/>
      </c>
      <c r="E383" s="65"/>
      <c r="F383" s="66"/>
      <c r="G383" s="61"/>
      <c r="H383" s="67" t="str">
        <f>IF(B383="","",VLOOKUP(B383,[1]tableaux!$A$4:$B$511,2,FALSE))</f>
        <v/>
      </c>
      <c r="I383" s="68"/>
      <c r="J383" s="68"/>
      <c r="K383" s="69"/>
      <c r="L383" s="69"/>
      <c r="M383" s="70" t="str">
        <f t="shared" si="7"/>
        <v/>
      </c>
      <c r="N383" s="71">
        <f t="shared" si="6"/>
        <v>0</v>
      </c>
    </row>
    <row r="384" spans="1:14" ht="12.75" customHeight="1" x14ac:dyDescent="0.25">
      <c r="A384" s="63"/>
      <c r="B384" s="60"/>
      <c r="C384" s="64"/>
      <c r="D384" s="5" t="str">
        <f>IF(C384="","",VLOOKUP(C384,[1]tableaux!$D$5:E$65,2,FALSE))</f>
        <v/>
      </c>
      <c r="E384" s="65"/>
      <c r="F384" s="66"/>
      <c r="G384" s="61"/>
      <c r="H384" s="67" t="str">
        <f>IF(B384="","",VLOOKUP(B384,[1]tableaux!$A$4:$B$511,2,FALSE))</f>
        <v/>
      </c>
      <c r="I384" s="68"/>
      <c r="J384" s="68"/>
      <c r="K384" s="69"/>
      <c r="L384" s="69"/>
      <c r="M384" s="70" t="str">
        <f t="shared" si="7"/>
        <v/>
      </c>
      <c r="N384" s="71">
        <f t="shared" si="6"/>
        <v>0</v>
      </c>
    </row>
    <row r="385" spans="1:14" ht="12.75" customHeight="1" x14ac:dyDescent="0.25">
      <c r="A385" s="63"/>
      <c r="B385" s="60"/>
      <c r="C385" s="64"/>
      <c r="D385" s="5" t="str">
        <f>IF(C385="","",VLOOKUP(C385,[1]tableaux!$D$5:E$65,2,FALSE))</f>
        <v/>
      </c>
      <c r="E385" s="65"/>
      <c r="F385" s="66"/>
      <c r="G385" s="61"/>
      <c r="H385" s="67" t="str">
        <f>IF(B385="","",VLOOKUP(B385,[1]tableaux!$A$4:$B$511,2,FALSE))</f>
        <v/>
      </c>
      <c r="I385" s="68"/>
      <c r="J385" s="68"/>
      <c r="K385" s="69"/>
      <c r="L385" s="69"/>
      <c r="M385" s="70" t="str">
        <f t="shared" si="7"/>
        <v/>
      </c>
      <c r="N385" s="71">
        <f t="shared" si="6"/>
        <v>0</v>
      </c>
    </row>
    <row r="386" spans="1:14" ht="12.75" customHeight="1" x14ac:dyDescent="0.25">
      <c r="A386" s="63"/>
      <c r="B386" s="60"/>
      <c r="C386" s="64"/>
      <c r="D386" s="5" t="str">
        <f>IF(C386="","",VLOOKUP(C386,[1]tableaux!$D$5:E$65,2,FALSE))</f>
        <v/>
      </c>
      <c r="E386" s="65"/>
      <c r="F386" s="66"/>
      <c r="G386" s="61"/>
      <c r="H386" s="67" t="str">
        <f>IF(B386="","",VLOOKUP(B386,[1]tableaux!$A$4:$B$511,2,FALSE))</f>
        <v/>
      </c>
      <c r="I386" s="68"/>
      <c r="J386" s="68"/>
      <c r="K386" s="69"/>
      <c r="L386" s="69"/>
      <c r="M386" s="70" t="str">
        <f t="shared" si="7"/>
        <v/>
      </c>
      <c r="N386" s="71">
        <f t="shared" si="6"/>
        <v>0</v>
      </c>
    </row>
    <row r="387" spans="1:14" ht="12.75" customHeight="1" x14ac:dyDescent="0.25">
      <c r="A387" s="63"/>
      <c r="B387" s="60"/>
      <c r="C387" s="64"/>
      <c r="D387" s="5" t="str">
        <f>IF(C387="","",VLOOKUP(C387,[1]tableaux!$D$5:E$65,2,FALSE))</f>
        <v/>
      </c>
      <c r="E387" s="65"/>
      <c r="F387" s="66"/>
      <c r="G387" s="61"/>
      <c r="H387" s="67" t="str">
        <f>IF(B387="","",VLOOKUP(B387,[1]tableaux!$A$4:$B$511,2,FALSE))</f>
        <v/>
      </c>
      <c r="I387" s="68"/>
      <c r="J387" s="68"/>
      <c r="K387" s="69"/>
      <c r="L387" s="69"/>
      <c r="M387" s="70" t="str">
        <f t="shared" si="7"/>
        <v/>
      </c>
      <c r="N387" s="71">
        <f t="shared" si="6"/>
        <v>0</v>
      </c>
    </row>
    <row r="388" spans="1:14" ht="12.75" customHeight="1" x14ac:dyDescent="0.25">
      <c r="A388" s="63"/>
      <c r="B388" s="60"/>
      <c r="C388" s="64"/>
      <c r="D388" s="5" t="str">
        <f>IF(C388="","",VLOOKUP(C388,[1]tableaux!$D$5:E$65,2,FALSE))</f>
        <v/>
      </c>
      <c r="E388" s="65"/>
      <c r="F388" s="66"/>
      <c r="G388" s="61"/>
      <c r="H388" s="67" t="str">
        <f>IF(B388="","",VLOOKUP(B388,[1]tableaux!$A$4:$B$511,2,FALSE))</f>
        <v/>
      </c>
      <c r="I388" s="68"/>
      <c r="J388" s="68"/>
      <c r="K388" s="69"/>
      <c r="L388" s="69"/>
      <c r="M388" s="70" t="str">
        <f t="shared" si="7"/>
        <v/>
      </c>
      <c r="N388" s="71">
        <f t="shared" si="6"/>
        <v>0</v>
      </c>
    </row>
    <row r="389" spans="1:14" ht="12.75" customHeight="1" x14ac:dyDescent="0.25">
      <c r="A389" s="63"/>
      <c r="B389" s="60"/>
      <c r="C389" s="64"/>
      <c r="D389" s="5" t="str">
        <f>IF(C389="","",VLOOKUP(C389,[1]tableaux!$D$5:E$65,2,FALSE))</f>
        <v/>
      </c>
      <c r="E389" s="65"/>
      <c r="F389" s="66"/>
      <c r="G389" s="61"/>
      <c r="H389" s="67" t="str">
        <f>IF(B389="","",VLOOKUP(B389,[1]tableaux!$A$4:$B$511,2,FALSE))</f>
        <v/>
      </c>
      <c r="I389" s="68"/>
      <c r="J389" s="68"/>
      <c r="K389" s="69"/>
      <c r="L389" s="69"/>
      <c r="M389" s="70" t="str">
        <f t="shared" si="7"/>
        <v/>
      </c>
      <c r="N389" s="71">
        <f t="shared" si="6"/>
        <v>0</v>
      </c>
    </row>
    <row r="390" spans="1:14" ht="12.75" customHeight="1" x14ac:dyDescent="0.25">
      <c r="A390" s="63"/>
      <c r="B390" s="60"/>
      <c r="C390" s="64"/>
      <c r="D390" s="5" t="str">
        <f>IF(C390="","",VLOOKUP(C390,[1]tableaux!$D$5:E$65,2,FALSE))</f>
        <v/>
      </c>
      <c r="E390" s="65"/>
      <c r="F390" s="66"/>
      <c r="G390" s="61"/>
      <c r="H390" s="67" t="str">
        <f>IF(B390="","",VLOOKUP(B390,[1]tableaux!$A$4:$B$511,2,FALSE))</f>
        <v/>
      </c>
      <c r="I390" s="68"/>
      <c r="J390" s="68"/>
      <c r="K390" s="69"/>
      <c r="L390" s="69"/>
      <c r="M390" s="70" t="str">
        <f t="shared" si="7"/>
        <v/>
      </c>
      <c r="N390" s="71">
        <f t="shared" si="6"/>
        <v>0</v>
      </c>
    </row>
    <row r="391" spans="1:14" ht="12.75" customHeight="1" x14ac:dyDescent="0.25">
      <c r="A391" s="63"/>
      <c r="B391" s="60"/>
      <c r="C391" s="64"/>
      <c r="D391" s="5" t="str">
        <f>IF(C391="","",VLOOKUP(C391,[1]tableaux!$D$5:E$65,2,FALSE))</f>
        <v/>
      </c>
      <c r="E391" s="65"/>
      <c r="F391" s="66"/>
      <c r="G391" s="61"/>
      <c r="H391" s="67" t="str">
        <f>IF(B391="","",VLOOKUP(B391,[1]tableaux!$A$4:$B$511,2,FALSE))</f>
        <v/>
      </c>
      <c r="I391" s="68"/>
      <c r="J391" s="68"/>
      <c r="K391" s="69"/>
      <c r="L391" s="69"/>
      <c r="M391" s="70" t="str">
        <f t="shared" si="7"/>
        <v/>
      </c>
      <c r="N391" s="71">
        <f t="shared" si="6"/>
        <v>0</v>
      </c>
    </row>
    <row r="392" spans="1:14" ht="12.75" customHeight="1" x14ac:dyDescent="0.25">
      <c r="A392" s="63"/>
      <c r="B392" s="60"/>
      <c r="C392" s="64"/>
      <c r="D392" s="5" t="str">
        <f>IF(C392="","",VLOOKUP(C392,[1]tableaux!$D$5:E$65,2,FALSE))</f>
        <v/>
      </c>
      <c r="E392" s="65"/>
      <c r="F392" s="66"/>
      <c r="G392" s="61"/>
      <c r="H392" s="67" t="str">
        <f>IF(B392="","",VLOOKUP(B392,[1]tableaux!$A$4:$B$511,2,FALSE))</f>
        <v/>
      </c>
      <c r="I392" s="68"/>
      <c r="J392" s="68"/>
      <c r="K392" s="69"/>
      <c r="L392" s="69"/>
      <c r="M392" s="70" t="str">
        <f t="shared" si="7"/>
        <v/>
      </c>
      <c r="N392" s="71">
        <f t="shared" si="6"/>
        <v>0</v>
      </c>
    </row>
    <row r="393" spans="1:14" ht="12.75" customHeight="1" x14ac:dyDescent="0.25">
      <c r="A393" s="63"/>
      <c r="B393" s="60"/>
      <c r="C393" s="64"/>
      <c r="D393" s="5" t="str">
        <f>IF(C393="","",VLOOKUP(C393,[1]tableaux!$D$5:E$65,2,FALSE))</f>
        <v/>
      </c>
      <c r="E393" s="65"/>
      <c r="F393" s="66"/>
      <c r="G393" s="61"/>
      <c r="H393" s="67" t="str">
        <f>IF(B393="","",VLOOKUP(B393,[1]tableaux!$A$4:$B$511,2,FALSE))</f>
        <v/>
      </c>
      <c r="I393" s="68"/>
      <c r="J393" s="68"/>
      <c r="K393" s="69"/>
      <c r="L393" s="69"/>
      <c r="M393" s="70" t="str">
        <f t="shared" si="7"/>
        <v/>
      </c>
      <c r="N393" s="71">
        <f t="shared" si="6"/>
        <v>0</v>
      </c>
    </row>
    <row r="394" spans="1:14" ht="12.75" customHeight="1" x14ac:dyDescent="0.25">
      <c r="A394" s="63"/>
      <c r="B394" s="60"/>
      <c r="C394" s="64"/>
      <c r="D394" s="5" t="str">
        <f>IF(C394="","",VLOOKUP(C394,[1]tableaux!$D$5:E$65,2,FALSE))</f>
        <v/>
      </c>
      <c r="E394" s="65"/>
      <c r="F394" s="66"/>
      <c r="G394" s="61"/>
      <c r="H394" s="67" t="str">
        <f>IF(B394="","",VLOOKUP(B394,[1]tableaux!$A$4:$B$511,2,FALSE))</f>
        <v/>
      </c>
      <c r="I394" s="68"/>
      <c r="J394" s="68"/>
      <c r="K394" s="69"/>
      <c r="L394" s="69"/>
      <c r="M394" s="70" t="str">
        <f t="shared" si="7"/>
        <v/>
      </c>
      <c r="N394" s="71">
        <f t="shared" si="6"/>
        <v>0</v>
      </c>
    </row>
    <row r="395" spans="1:14" ht="12.75" customHeight="1" x14ac:dyDescent="0.25">
      <c r="A395" s="63"/>
      <c r="B395" s="60"/>
      <c r="C395" s="64"/>
      <c r="D395" s="5" t="str">
        <f>IF(C395="","",VLOOKUP(C395,[1]tableaux!$D$5:E$65,2,FALSE))</f>
        <v/>
      </c>
      <c r="E395" s="65"/>
      <c r="F395" s="66"/>
      <c r="G395" s="61"/>
      <c r="H395" s="67" t="str">
        <f>IF(B395="","",VLOOKUP(B395,[1]tableaux!$A$4:$B$511,2,FALSE))</f>
        <v/>
      </c>
      <c r="I395" s="68"/>
      <c r="J395" s="68"/>
      <c r="K395" s="69"/>
      <c r="L395" s="69"/>
      <c r="M395" s="70" t="str">
        <f t="shared" si="7"/>
        <v/>
      </c>
      <c r="N395" s="71">
        <f t="shared" si="6"/>
        <v>0</v>
      </c>
    </row>
    <row r="396" spans="1:14" ht="12.75" customHeight="1" x14ac:dyDescent="0.25">
      <c r="A396" s="63"/>
      <c r="B396" s="60"/>
      <c r="C396" s="64"/>
      <c r="D396" s="5" t="str">
        <f>IF(C396="","",VLOOKUP(C396,[1]tableaux!$D$5:E$65,2,FALSE))</f>
        <v/>
      </c>
      <c r="E396" s="65"/>
      <c r="F396" s="66"/>
      <c r="G396" s="61"/>
      <c r="H396" s="67" t="str">
        <f>IF(B396="","",VLOOKUP(B396,[1]tableaux!$A$4:$B$511,2,FALSE))</f>
        <v/>
      </c>
      <c r="I396" s="68"/>
      <c r="J396" s="68"/>
      <c r="K396" s="69"/>
      <c r="L396" s="69"/>
      <c r="M396" s="70" t="str">
        <f t="shared" si="7"/>
        <v/>
      </c>
      <c r="N396" s="71">
        <f t="shared" si="6"/>
        <v>0</v>
      </c>
    </row>
    <row r="397" spans="1:14" ht="12.75" customHeight="1" x14ac:dyDescent="0.25">
      <c r="A397" s="63"/>
      <c r="B397" s="60"/>
      <c r="C397" s="64"/>
      <c r="D397" s="5" t="str">
        <f>IF(C397="","",VLOOKUP(C397,[1]tableaux!$D$5:E$65,2,FALSE))</f>
        <v/>
      </c>
      <c r="E397" s="65"/>
      <c r="F397" s="66"/>
      <c r="G397" s="61"/>
      <c r="H397" s="67" t="str">
        <f>IF(B397="","",VLOOKUP(B397,[1]tableaux!$A$4:$B$511,2,FALSE))</f>
        <v/>
      </c>
      <c r="I397" s="68"/>
      <c r="J397" s="68"/>
      <c r="K397" s="69"/>
      <c r="L397" s="69"/>
      <c r="M397" s="70" t="str">
        <f t="shared" si="7"/>
        <v/>
      </c>
      <c r="N397" s="71">
        <f t="shared" si="6"/>
        <v>0</v>
      </c>
    </row>
    <row r="398" spans="1:14" ht="12.75" customHeight="1" x14ac:dyDescent="0.25">
      <c r="A398" s="63"/>
      <c r="B398" s="60"/>
      <c r="C398" s="64"/>
      <c r="D398" s="5" t="str">
        <f>IF(C398="","",VLOOKUP(C398,[1]tableaux!$D$5:E$65,2,FALSE))</f>
        <v/>
      </c>
      <c r="E398" s="65"/>
      <c r="F398" s="66"/>
      <c r="G398" s="61"/>
      <c r="H398" s="67" t="str">
        <f>IF(B398="","",VLOOKUP(B398,[1]tableaux!$A$4:$B$511,2,FALSE))</f>
        <v/>
      </c>
      <c r="I398" s="68"/>
      <c r="J398" s="68"/>
      <c r="K398" s="69"/>
      <c r="L398" s="69"/>
      <c r="M398" s="70" t="str">
        <f t="shared" si="7"/>
        <v/>
      </c>
      <c r="N398" s="71">
        <f t="shared" ref="N398:N461" si="8">IF(G398="",F398,"")</f>
        <v>0</v>
      </c>
    </row>
    <row r="399" spans="1:14" ht="12.75" customHeight="1" x14ac:dyDescent="0.25">
      <c r="A399" s="63"/>
      <c r="B399" s="60"/>
      <c r="C399" s="64"/>
      <c r="D399" s="5" t="str">
        <f>IF(C399="","",VLOOKUP(C399,[1]tableaux!$D$5:E$65,2,FALSE))</f>
        <v/>
      </c>
      <c r="E399" s="65"/>
      <c r="F399" s="66"/>
      <c r="G399" s="61"/>
      <c r="H399" s="67" t="str">
        <f>IF(B399="","",VLOOKUP(B399,[1]tableaux!$A$4:$B$511,2,FALSE))</f>
        <v/>
      </c>
      <c r="I399" s="68"/>
      <c r="J399" s="68"/>
      <c r="K399" s="69"/>
      <c r="L399" s="69"/>
      <c r="M399" s="70" t="str">
        <f t="shared" si="7"/>
        <v/>
      </c>
      <c r="N399" s="71">
        <f t="shared" si="8"/>
        <v>0</v>
      </c>
    </row>
    <row r="400" spans="1:14" ht="12.75" customHeight="1" x14ac:dyDescent="0.25">
      <c r="A400" s="63"/>
      <c r="B400" s="60"/>
      <c r="C400" s="64"/>
      <c r="D400" s="5" t="str">
        <f>IF(C400="","",VLOOKUP(C400,[1]tableaux!$D$5:E$65,2,FALSE))</f>
        <v/>
      </c>
      <c r="E400" s="65"/>
      <c r="F400" s="66"/>
      <c r="G400" s="61"/>
      <c r="H400" s="67" t="str">
        <f>IF(B400="","",VLOOKUP(B400,[1]tableaux!$A$4:$B$511,2,FALSE))</f>
        <v/>
      </c>
      <c r="I400" s="68"/>
      <c r="J400" s="68"/>
      <c r="K400" s="69"/>
      <c r="L400" s="69"/>
      <c r="M400" s="70" t="str">
        <f t="shared" si="7"/>
        <v/>
      </c>
      <c r="N400" s="71">
        <f t="shared" si="8"/>
        <v>0</v>
      </c>
    </row>
    <row r="401" spans="1:14" ht="12.75" customHeight="1" x14ac:dyDescent="0.25">
      <c r="A401" s="63"/>
      <c r="B401" s="60"/>
      <c r="C401" s="64"/>
      <c r="D401" s="5" t="str">
        <f>IF(C401="","",VLOOKUP(C401,[1]tableaux!$D$5:E$65,2,FALSE))</f>
        <v/>
      </c>
      <c r="E401" s="65"/>
      <c r="F401" s="66"/>
      <c r="G401" s="61"/>
      <c r="H401" s="67" t="str">
        <f>IF(B401="","",VLOOKUP(B401,[1]tableaux!$A$4:$B$511,2,FALSE))</f>
        <v/>
      </c>
      <c r="I401" s="68"/>
      <c r="J401" s="68"/>
      <c r="K401" s="69"/>
      <c r="L401" s="69"/>
      <c r="M401" s="70" t="str">
        <f t="shared" si="7"/>
        <v/>
      </c>
      <c r="N401" s="71">
        <f t="shared" si="8"/>
        <v>0</v>
      </c>
    </row>
    <row r="402" spans="1:14" ht="12.75" customHeight="1" x14ac:dyDescent="0.25">
      <c r="A402" s="63"/>
      <c r="B402" s="60"/>
      <c r="C402" s="64"/>
      <c r="D402" s="5" t="str">
        <f>IF(C402="","",VLOOKUP(C402,[1]tableaux!$D$5:E$65,2,FALSE))</f>
        <v/>
      </c>
      <c r="E402" s="65"/>
      <c r="F402" s="66"/>
      <c r="G402" s="61"/>
      <c r="H402" s="67" t="str">
        <f>IF(B402="","",VLOOKUP(B402,[1]tableaux!$A$4:$B$511,2,FALSE))</f>
        <v/>
      </c>
      <c r="I402" s="68"/>
      <c r="J402" s="68"/>
      <c r="K402" s="69"/>
      <c r="L402" s="69"/>
      <c r="M402" s="70" t="str">
        <f t="shared" si="7"/>
        <v/>
      </c>
      <c r="N402" s="71">
        <f t="shared" si="8"/>
        <v>0</v>
      </c>
    </row>
    <row r="403" spans="1:14" ht="12.75" customHeight="1" x14ac:dyDescent="0.25">
      <c r="A403" s="63"/>
      <c r="B403" s="60"/>
      <c r="C403" s="64"/>
      <c r="D403" s="5" t="str">
        <f>IF(C403="","",VLOOKUP(C403,[1]tableaux!$D$5:E$65,2,FALSE))</f>
        <v/>
      </c>
      <c r="E403" s="65"/>
      <c r="F403" s="66"/>
      <c r="G403" s="61"/>
      <c r="H403" s="67" t="str">
        <f>IF(B403="","",VLOOKUP(B403,[1]tableaux!$A$4:$B$511,2,FALSE))</f>
        <v/>
      </c>
      <c r="I403" s="68"/>
      <c r="J403" s="68"/>
      <c r="K403" s="69"/>
      <c r="L403" s="69"/>
      <c r="M403" s="70" t="str">
        <f t="shared" si="7"/>
        <v/>
      </c>
      <c r="N403" s="71">
        <f t="shared" si="8"/>
        <v>0</v>
      </c>
    </row>
    <row r="404" spans="1:14" ht="12.75" customHeight="1" x14ac:dyDescent="0.25">
      <c r="A404" s="63"/>
      <c r="B404" s="60"/>
      <c r="C404" s="64"/>
      <c r="D404" s="5" t="str">
        <f>IF(C404="","",VLOOKUP(C404,[1]tableaux!$D$5:E$65,2,FALSE))</f>
        <v/>
      </c>
      <c r="E404" s="65"/>
      <c r="F404" s="66"/>
      <c r="G404" s="61"/>
      <c r="H404" s="67" t="str">
        <f>IF(B404="","",VLOOKUP(B404,[1]tableaux!$A$4:$B$511,2,FALSE))</f>
        <v/>
      </c>
      <c r="I404" s="68"/>
      <c r="J404" s="68"/>
      <c r="K404" s="69"/>
      <c r="L404" s="69"/>
      <c r="M404" s="70" t="str">
        <f t="shared" si="7"/>
        <v/>
      </c>
      <c r="N404" s="71">
        <f t="shared" si="8"/>
        <v>0</v>
      </c>
    </row>
    <row r="405" spans="1:14" ht="12.75" customHeight="1" x14ac:dyDescent="0.25">
      <c r="A405" s="63"/>
      <c r="B405" s="60"/>
      <c r="C405" s="64"/>
      <c r="D405" s="5" t="str">
        <f>IF(C405="","",VLOOKUP(C405,[1]tableaux!$D$5:E$65,2,FALSE))</f>
        <v/>
      </c>
      <c r="E405" s="65"/>
      <c r="F405" s="66"/>
      <c r="G405" s="61"/>
      <c r="H405" s="67" t="str">
        <f>IF(B405="","",VLOOKUP(B405,[1]tableaux!$A$4:$B$511,2,FALSE))</f>
        <v/>
      </c>
      <c r="I405" s="68"/>
      <c r="J405" s="68"/>
      <c r="K405" s="69"/>
      <c r="L405" s="69"/>
      <c r="M405" s="70" t="str">
        <f t="shared" si="7"/>
        <v/>
      </c>
      <c r="N405" s="71">
        <f t="shared" si="8"/>
        <v>0</v>
      </c>
    </row>
    <row r="406" spans="1:14" ht="12.75" customHeight="1" x14ac:dyDescent="0.25">
      <c r="A406" s="63"/>
      <c r="B406" s="60"/>
      <c r="C406" s="64"/>
      <c r="D406" s="5" t="str">
        <f>IF(C406="","",VLOOKUP(C406,[1]tableaux!$D$5:E$65,2,FALSE))</f>
        <v/>
      </c>
      <c r="E406" s="65"/>
      <c r="F406" s="66"/>
      <c r="G406" s="61"/>
      <c r="H406" s="67" t="str">
        <f>IF(B406="","",VLOOKUP(B406,[1]tableaux!$A$4:$B$511,2,FALSE))</f>
        <v/>
      </c>
      <c r="I406" s="68"/>
      <c r="J406" s="68"/>
      <c r="K406" s="69"/>
      <c r="L406" s="69"/>
      <c r="M406" s="70" t="str">
        <f t="shared" si="7"/>
        <v/>
      </c>
      <c r="N406" s="71">
        <f t="shared" si="8"/>
        <v>0</v>
      </c>
    </row>
    <row r="407" spans="1:14" ht="12.75" customHeight="1" x14ac:dyDescent="0.25">
      <c r="A407" s="63"/>
      <c r="B407" s="60"/>
      <c r="C407" s="64"/>
      <c r="D407" s="5" t="str">
        <f>IF(C407="","",VLOOKUP(C407,[1]tableaux!$D$5:E$65,2,FALSE))</f>
        <v/>
      </c>
      <c r="E407" s="65"/>
      <c r="F407" s="66"/>
      <c r="G407" s="61"/>
      <c r="H407" s="67" t="str">
        <f>IF(B407="","",VLOOKUP(B407,[1]tableaux!$A$4:$B$511,2,FALSE))</f>
        <v/>
      </c>
      <c r="I407" s="68"/>
      <c r="J407" s="68"/>
      <c r="K407" s="69"/>
      <c r="L407" s="69"/>
      <c r="M407" s="70" t="str">
        <f t="shared" ref="M407:M470" si="9">IF(AND(G407="",K407&lt;&gt;"gie"),H407,"")</f>
        <v/>
      </c>
      <c r="N407" s="71">
        <f t="shared" si="8"/>
        <v>0</v>
      </c>
    </row>
    <row r="408" spans="1:14" ht="12.75" customHeight="1" x14ac:dyDescent="0.25">
      <c r="A408" s="63"/>
      <c r="B408" s="60"/>
      <c r="C408" s="64"/>
      <c r="D408" s="5" t="str">
        <f>IF(C408="","",VLOOKUP(C408,[1]tableaux!$D$5:E$65,2,FALSE))</f>
        <v/>
      </c>
      <c r="E408" s="65"/>
      <c r="F408" s="66"/>
      <c r="G408" s="61"/>
      <c r="H408" s="67" t="str">
        <f>IF(B408="","",VLOOKUP(B408,[1]tableaux!$A$4:$B$511,2,FALSE))</f>
        <v/>
      </c>
      <c r="I408" s="68"/>
      <c r="J408" s="68"/>
      <c r="K408" s="69"/>
      <c r="L408" s="69"/>
      <c r="M408" s="70" t="str">
        <f t="shared" si="9"/>
        <v/>
      </c>
      <c r="N408" s="71">
        <f t="shared" si="8"/>
        <v>0</v>
      </c>
    </row>
    <row r="409" spans="1:14" ht="12.75" customHeight="1" x14ac:dyDescent="0.25">
      <c r="A409" s="63"/>
      <c r="B409" s="60"/>
      <c r="C409" s="64"/>
      <c r="D409" s="5" t="str">
        <f>IF(C409="","",VLOOKUP(C409,[1]tableaux!$D$5:E$65,2,FALSE))</f>
        <v/>
      </c>
      <c r="E409" s="65"/>
      <c r="F409" s="66"/>
      <c r="G409" s="61"/>
      <c r="H409" s="67" t="str">
        <f>IF(B409="","",VLOOKUP(B409,[1]tableaux!$A$4:$B$511,2,FALSE))</f>
        <v/>
      </c>
      <c r="I409" s="68"/>
      <c r="J409" s="68"/>
      <c r="K409" s="69"/>
      <c r="L409" s="69"/>
      <c r="M409" s="70" t="str">
        <f t="shared" si="9"/>
        <v/>
      </c>
      <c r="N409" s="71">
        <f t="shared" si="8"/>
        <v>0</v>
      </c>
    </row>
    <row r="410" spans="1:14" ht="12.75" customHeight="1" x14ac:dyDescent="0.25">
      <c r="A410" s="63"/>
      <c r="B410" s="60"/>
      <c r="C410" s="64"/>
      <c r="D410" s="5" t="str">
        <f>IF(C410="","",VLOOKUP(C410,[1]tableaux!$D$5:E$65,2,FALSE))</f>
        <v/>
      </c>
      <c r="E410" s="65"/>
      <c r="F410" s="66"/>
      <c r="G410" s="61"/>
      <c r="H410" s="67" t="str">
        <f>IF(B410="","",VLOOKUP(B410,[1]tableaux!$A$4:$B$511,2,FALSE))</f>
        <v/>
      </c>
      <c r="I410" s="68"/>
      <c r="J410" s="68"/>
      <c r="K410" s="69"/>
      <c r="L410" s="69"/>
      <c r="M410" s="70" t="str">
        <f t="shared" si="9"/>
        <v/>
      </c>
      <c r="N410" s="71">
        <f t="shared" si="8"/>
        <v>0</v>
      </c>
    </row>
    <row r="411" spans="1:14" ht="12.75" customHeight="1" x14ac:dyDescent="0.25">
      <c r="A411" s="63"/>
      <c r="B411" s="60"/>
      <c r="C411" s="64"/>
      <c r="D411" s="5" t="str">
        <f>IF(C411="","",VLOOKUP(C411,[1]tableaux!$D$5:E$65,2,FALSE))</f>
        <v/>
      </c>
      <c r="E411" s="65"/>
      <c r="F411" s="66"/>
      <c r="G411" s="61"/>
      <c r="H411" s="67" t="str">
        <f>IF(B411="","",VLOOKUP(B411,[1]tableaux!$A$4:$B$511,2,FALSE))</f>
        <v/>
      </c>
      <c r="I411" s="68"/>
      <c r="J411" s="68"/>
      <c r="K411" s="69"/>
      <c r="L411" s="69"/>
      <c r="M411" s="70" t="str">
        <f t="shared" si="9"/>
        <v/>
      </c>
      <c r="N411" s="71">
        <f t="shared" si="8"/>
        <v>0</v>
      </c>
    </row>
    <row r="412" spans="1:14" ht="12.75" customHeight="1" x14ac:dyDescent="0.25">
      <c r="A412" s="63"/>
      <c r="B412" s="60"/>
      <c r="C412" s="64"/>
      <c r="D412" s="5" t="str">
        <f>IF(C412="","",VLOOKUP(C412,[1]tableaux!$D$5:E$65,2,FALSE))</f>
        <v/>
      </c>
      <c r="E412" s="65"/>
      <c r="F412" s="66"/>
      <c r="G412" s="61"/>
      <c r="H412" s="67" t="str">
        <f>IF(B412="","",VLOOKUP(B412,[1]tableaux!$A$4:$B$511,2,FALSE))</f>
        <v/>
      </c>
      <c r="I412" s="68"/>
      <c r="J412" s="68"/>
      <c r="K412" s="69"/>
      <c r="L412" s="69"/>
      <c r="M412" s="70" t="str">
        <f t="shared" si="9"/>
        <v/>
      </c>
      <c r="N412" s="71">
        <f t="shared" si="8"/>
        <v>0</v>
      </c>
    </row>
    <row r="413" spans="1:14" ht="12.75" customHeight="1" x14ac:dyDescent="0.25">
      <c r="A413" s="63"/>
      <c r="B413" s="60"/>
      <c r="C413" s="64"/>
      <c r="D413" s="5" t="str">
        <f>IF(C413="","",VLOOKUP(C413,[1]tableaux!$D$5:E$65,2,FALSE))</f>
        <v/>
      </c>
      <c r="E413" s="65"/>
      <c r="F413" s="66"/>
      <c r="G413" s="61"/>
      <c r="H413" s="67" t="str">
        <f>IF(B413="","",VLOOKUP(B413,[1]tableaux!$A$4:$B$511,2,FALSE))</f>
        <v/>
      </c>
      <c r="I413" s="68"/>
      <c r="J413" s="68"/>
      <c r="K413" s="69"/>
      <c r="L413" s="69"/>
      <c r="M413" s="70" t="str">
        <f t="shared" si="9"/>
        <v/>
      </c>
      <c r="N413" s="71">
        <f t="shared" si="8"/>
        <v>0</v>
      </c>
    </row>
    <row r="414" spans="1:14" ht="12.75" customHeight="1" x14ac:dyDescent="0.25">
      <c r="A414" s="63"/>
      <c r="B414" s="60"/>
      <c r="C414" s="64"/>
      <c r="D414" s="5" t="str">
        <f>IF(C414="","",VLOOKUP(C414,[1]tableaux!$D$5:E$65,2,FALSE))</f>
        <v/>
      </c>
      <c r="E414" s="65"/>
      <c r="F414" s="66"/>
      <c r="G414" s="61"/>
      <c r="H414" s="67" t="str">
        <f>IF(B414="","",VLOOKUP(B414,[1]tableaux!$A$4:$B$511,2,FALSE))</f>
        <v/>
      </c>
      <c r="I414" s="68"/>
      <c r="J414" s="68"/>
      <c r="K414" s="69"/>
      <c r="L414" s="69"/>
      <c r="M414" s="70" t="str">
        <f t="shared" si="9"/>
        <v/>
      </c>
      <c r="N414" s="71">
        <f t="shared" si="8"/>
        <v>0</v>
      </c>
    </row>
    <row r="415" spans="1:14" ht="12.75" customHeight="1" x14ac:dyDescent="0.25">
      <c r="A415" s="63"/>
      <c r="B415" s="60"/>
      <c r="C415" s="64"/>
      <c r="D415" s="5" t="str">
        <f>IF(C415="","",VLOOKUP(C415,[1]tableaux!$D$5:E$65,2,FALSE))</f>
        <v/>
      </c>
      <c r="E415" s="65"/>
      <c r="F415" s="66"/>
      <c r="G415" s="61"/>
      <c r="H415" s="67" t="str">
        <f>IF(B415="","",VLOOKUP(B415,[1]tableaux!$A$4:$B$511,2,FALSE))</f>
        <v/>
      </c>
      <c r="I415" s="68"/>
      <c r="J415" s="68"/>
      <c r="K415" s="69"/>
      <c r="L415" s="69"/>
      <c r="M415" s="70" t="str">
        <f t="shared" si="9"/>
        <v/>
      </c>
      <c r="N415" s="71">
        <f t="shared" si="8"/>
        <v>0</v>
      </c>
    </row>
    <row r="416" spans="1:14" ht="12.75" customHeight="1" x14ac:dyDescent="0.25">
      <c r="A416" s="63"/>
      <c r="B416" s="60"/>
      <c r="C416" s="64"/>
      <c r="D416" s="5" t="str">
        <f>IF(C416="","",VLOOKUP(C416,[1]tableaux!$D$5:E$65,2,FALSE))</f>
        <v/>
      </c>
      <c r="E416" s="65"/>
      <c r="F416" s="66"/>
      <c r="G416" s="61"/>
      <c r="H416" s="67" t="str">
        <f>IF(B416="","",VLOOKUP(B416,[1]tableaux!$A$4:$B$511,2,FALSE))</f>
        <v/>
      </c>
      <c r="I416" s="68"/>
      <c r="J416" s="68"/>
      <c r="K416" s="69"/>
      <c r="L416" s="69"/>
      <c r="M416" s="70" t="str">
        <f t="shared" si="9"/>
        <v/>
      </c>
      <c r="N416" s="71">
        <f t="shared" si="8"/>
        <v>0</v>
      </c>
    </row>
    <row r="417" spans="1:14" ht="12.75" customHeight="1" x14ac:dyDescent="0.25">
      <c r="A417" s="63"/>
      <c r="B417" s="60"/>
      <c r="C417" s="64"/>
      <c r="D417" s="5" t="str">
        <f>IF(C417="","",VLOOKUP(C417,[1]tableaux!$D$5:E$65,2,FALSE))</f>
        <v/>
      </c>
      <c r="E417" s="65"/>
      <c r="F417" s="66"/>
      <c r="G417" s="61"/>
      <c r="H417" s="67" t="str">
        <f>IF(B417="","",VLOOKUP(B417,[1]tableaux!$A$4:$B$511,2,FALSE))</f>
        <v/>
      </c>
      <c r="I417" s="68"/>
      <c r="J417" s="68"/>
      <c r="K417" s="69"/>
      <c r="L417" s="69"/>
      <c r="M417" s="70" t="str">
        <f t="shared" si="9"/>
        <v/>
      </c>
      <c r="N417" s="71">
        <f t="shared" si="8"/>
        <v>0</v>
      </c>
    </row>
    <row r="418" spans="1:14" ht="12.75" customHeight="1" x14ac:dyDescent="0.25">
      <c r="A418" s="63"/>
      <c r="B418" s="60"/>
      <c r="C418" s="64"/>
      <c r="D418" s="5" t="str">
        <f>IF(C418="","",VLOOKUP(C418,[1]tableaux!$D$5:E$65,2,FALSE))</f>
        <v/>
      </c>
      <c r="E418" s="65"/>
      <c r="F418" s="66"/>
      <c r="G418" s="61"/>
      <c r="H418" s="67" t="str">
        <f>IF(B418="","",VLOOKUP(B418,[1]tableaux!$A$4:$B$511,2,FALSE))</f>
        <v/>
      </c>
      <c r="I418" s="68"/>
      <c r="J418" s="68"/>
      <c r="K418" s="69"/>
      <c r="L418" s="69"/>
      <c r="M418" s="70" t="str">
        <f t="shared" si="9"/>
        <v/>
      </c>
      <c r="N418" s="71">
        <f t="shared" si="8"/>
        <v>0</v>
      </c>
    </row>
    <row r="419" spans="1:14" ht="12.75" customHeight="1" x14ac:dyDescent="0.25">
      <c r="A419" s="63"/>
      <c r="B419" s="60"/>
      <c r="C419" s="64"/>
      <c r="D419" s="5" t="str">
        <f>IF(C419="","",VLOOKUP(C419,[1]tableaux!$D$5:E$65,2,FALSE))</f>
        <v/>
      </c>
      <c r="E419" s="65"/>
      <c r="F419" s="66"/>
      <c r="G419" s="61"/>
      <c r="H419" s="67" t="str">
        <f>IF(B419="","",VLOOKUP(B419,[1]tableaux!$A$4:$B$511,2,FALSE))</f>
        <v/>
      </c>
      <c r="I419" s="68"/>
      <c r="J419" s="68"/>
      <c r="K419" s="69"/>
      <c r="L419" s="69"/>
      <c r="M419" s="70" t="str">
        <f t="shared" si="9"/>
        <v/>
      </c>
      <c r="N419" s="71">
        <f t="shared" si="8"/>
        <v>0</v>
      </c>
    </row>
    <row r="420" spans="1:14" ht="12.75" customHeight="1" x14ac:dyDescent="0.25">
      <c r="A420" s="63"/>
      <c r="B420" s="60"/>
      <c r="C420" s="64"/>
      <c r="D420" s="5" t="str">
        <f>IF(C420="","",VLOOKUP(C420,[1]tableaux!$D$5:E$65,2,FALSE))</f>
        <v/>
      </c>
      <c r="E420" s="65"/>
      <c r="F420" s="66"/>
      <c r="G420" s="61"/>
      <c r="H420" s="67" t="str">
        <f>IF(B420="","",VLOOKUP(B420,[1]tableaux!$A$4:$B$511,2,FALSE))</f>
        <v/>
      </c>
      <c r="I420" s="68"/>
      <c r="J420" s="68"/>
      <c r="K420" s="69"/>
      <c r="L420" s="69"/>
      <c r="M420" s="70" t="str">
        <f t="shared" si="9"/>
        <v/>
      </c>
      <c r="N420" s="71">
        <f t="shared" si="8"/>
        <v>0</v>
      </c>
    </row>
    <row r="421" spans="1:14" ht="12.75" customHeight="1" x14ac:dyDescent="0.25">
      <c r="A421" s="63"/>
      <c r="B421" s="60"/>
      <c r="C421" s="64"/>
      <c r="D421" s="5" t="str">
        <f>IF(C421="","",VLOOKUP(C421,[1]tableaux!$D$5:E$65,2,FALSE))</f>
        <v/>
      </c>
      <c r="E421" s="65"/>
      <c r="F421" s="66"/>
      <c r="G421" s="61"/>
      <c r="H421" s="67" t="str">
        <f>IF(B421="","",VLOOKUP(B421,[1]tableaux!$A$4:$B$511,2,FALSE))</f>
        <v/>
      </c>
      <c r="I421" s="68"/>
      <c r="J421" s="68"/>
      <c r="K421" s="69"/>
      <c r="L421" s="69"/>
      <c r="M421" s="70" t="str">
        <f t="shared" si="9"/>
        <v/>
      </c>
      <c r="N421" s="71">
        <f t="shared" si="8"/>
        <v>0</v>
      </c>
    </row>
    <row r="422" spans="1:14" ht="12.75" customHeight="1" x14ac:dyDescent="0.25">
      <c r="A422" s="63"/>
      <c r="B422" s="60"/>
      <c r="C422" s="64"/>
      <c r="D422" s="5" t="str">
        <f>IF(C422="","",VLOOKUP(C422,[1]tableaux!$D$5:E$65,2,FALSE))</f>
        <v/>
      </c>
      <c r="E422" s="65"/>
      <c r="F422" s="66"/>
      <c r="G422" s="61"/>
      <c r="H422" s="67" t="str">
        <f>IF(B422="","",VLOOKUP(B422,[1]tableaux!$A$4:$B$511,2,FALSE))</f>
        <v/>
      </c>
      <c r="I422" s="68"/>
      <c r="J422" s="68"/>
      <c r="K422" s="69"/>
      <c r="L422" s="69"/>
      <c r="M422" s="70" t="str">
        <f t="shared" si="9"/>
        <v/>
      </c>
      <c r="N422" s="71">
        <f t="shared" si="8"/>
        <v>0</v>
      </c>
    </row>
    <row r="423" spans="1:14" ht="12.75" customHeight="1" x14ac:dyDescent="0.25">
      <c r="A423" s="63"/>
      <c r="B423" s="60"/>
      <c r="C423" s="64"/>
      <c r="D423" s="5" t="str">
        <f>IF(C423="","",VLOOKUP(C423,[1]tableaux!$D$5:E$65,2,FALSE))</f>
        <v/>
      </c>
      <c r="E423" s="65"/>
      <c r="F423" s="66"/>
      <c r="G423" s="61"/>
      <c r="H423" s="67" t="str">
        <f>IF(B423="","",VLOOKUP(B423,[1]tableaux!$A$4:$B$511,2,FALSE))</f>
        <v/>
      </c>
      <c r="I423" s="68"/>
      <c r="J423" s="68"/>
      <c r="K423" s="69"/>
      <c r="L423" s="69"/>
      <c r="M423" s="70" t="str">
        <f t="shared" si="9"/>
        <v/>
      </c>
      <c r="N423" s="71">
        <f t="shared" si="8"/>
        <v>0</v>
      </c>
    </row>
    <row r="424" spans="1:14" ht="12.75" customHeight="1" x14ac:dyDescent="0.25">
      <c r="A424" s="63"/>
      <c r="B424" s="60"/>
      <c r="C424" s="64"/>
      <c r="D424" s="5" t="str">
        <f>IF(C424="","",VLOOKUP(C424,[1]tableaux!$D$5:E$65,2,FALSE))</f>
        <v/>
      </c>
      <c r="E424" s="65"/>
      <c r="F424" s="66"/>
      <c r="G424" s="61"/>
      <c r="H424" s="67" t="str">
        <f>IF(B424="","",VLOOKUP(B424,[1]tableaux!$A$4:$B$511,2,FALSE))</f>
        <v/>
      </c>
      <c r="I424" s="68"/>
      <c r="J424" s="68"/>
      <c r="K424" s="69"/>
      <c r="L424" s="69"/>
      <c r="M424" s="70" t="str">
        <f t="shared" si="9"/>
        <v/>
      </c>
      <c r="N424" s="71">
        <f t="shared" si="8"/>
        <v>0</v>
      </c>
    </row>
    <row r="425" spans="1:14" ht="12.75" customHeight="1" x14ac:dyDescent="0.25">
      <c r="A425" s="63"/>
      <c r="B425" s="60"/>
      <c r="C425" s="64"/>
      <c r="D425" s="5" t="str">
        <f>IF(C425="","",VLOOKUP(C425,[1]tableaux!$D$5:E$65,2,FALSE))</f>
        <v/>
      </c>
      <c r="E425" s="65"/>
      <c r="F425" s="66"/>
      <c r="G425" s="61"/>
      <c r="H425" s="67" t="str">
        <f>IF(B425="","",VLOOKUP(B425,[1]tableaux!$A$4:$B$511,2,FALSE))</f>
        <v/>
      </c>
      <c r="I425" s="68"/>
      <c r="J425" s="68"/>
      <c r="K425" s="69"/>
      <c r="L425" s="69"/>
      <c r="M425" s="70" t="str">
        <f t="shared" si="9"/>
        <v/>
      </c>
      <c r="N425" s="71">
        <f t="shared" si="8"/>
        <v>0</v>
      </c>
    </row>
    <row r="426" spans="1:14" ht="12.75" customHeight="1" x14ac:dyDescent="0.25">
      <c r="A426" s="63"/>
      <c r="B426" s="60"/>
      <c r="C426" s="64"/>
      <c r="D426" s="5" t="str">
        <f>IF(C426="","",VLOOKUP(C426,[1]tableaux!$D$5:E$65,2,FALSE))</f>
        <v/>
      </c>
      <c r="E426" s="65"/>
      <c r="F426" s="66"/>
      <c r="G426" s="61"/>
      <c r="H426" s="67" t="str">
        <f>IF(B426="","",VLOOKUP(B426,[1]tableaux!$A$4:$B$511,2,FALSE))</f>
        <v/>
      </c>
      <c r="I426" s="68"/>
      <c r="J426" s="68"/>
      <c r="K426" s="69"/>
      <c r="L426" s="69"/>
      <c r="M426" s="70" t="str">
        <f t="shared" si="9"/>
        <v/>
      </c>
      <c r="N426" s="71">
        <f t="shared" si="8"/>
        <v>0</v>
      </c>
    </row>
    <row r="427" spans="1:14" ht="12.75" customHeight="1" x14ac:dyDescent="0.25">
      <c r="A427" s="63"/>
      <c r="B427" s="60"/>
      <c r="C427" s="64"/>
      <c r="D427" s="5" t="str">
        <f>IF(C427="","",VLOOKUP(C427,[1]tableaux!$D$5:E$65,2,FALSE))</f>
        <v/>
      </c>
      <c r="E427" s="65"/>
      <c r="F427" s="66"/>
      <c r="G427" s="61"/>
      <c r="H427" s="67" t="str">
        <f>IF(B427="","",VLOOKUP(B427,[1]tableaux!$A$4:$B$511,2,FALSE))</f>
        <v/>
      </c>
      <c r="I427" s="68"/>
      <c r="J427" s="68"/>
      <c r="K427" s="69"/>
      <c r="L427" s="69"/>
      <c r="M427" s="70" t="str">
        <f t="shared" si="9"/>
        <v/>
      </c>
      <c r="N427" s="71">
        <f t="shared" si="8"/>
        <v>0</v>
      </c>
    </row>
    <row r="428" spans="1:14" ht="12.75" customHeight="1" x14ac:dyDescent="0.25">
      <c r="A428" s="63"/>
      <c r="B428" s="60"/>
      <c r="C428" s="64"/>
      <c r="D428" s="5" t="str">
        <f>IF(C428="","",VLOOKUP(C428,[1]tableaux!$D$5:E$65,2,FALSE))</f>
        <v/>
      </c>
      <c r="E428" s="65"/>
      <c r="F428" s="66"/>
      <c r="G428" s="61"/>
      <c r="H428" s="67" t="str">
        <f>IF(B428="","",VLOOKUP(B428,[1]tableaux!$A$4:$B$511,2,FALSE))</f>
        <v/>
      </c>
      <c r="I428" s="68"/>
      <c r="J428" s="68"/>
      <c r="K428" s="69"/>
      <c r="L428" s="69"/>
      <c r="M428" s="70" t="str">
        <f t="shared" si="9"/>
        <v/>
      </c>
      <c r="N428" s="71">
        <f t="shared" si="8"/>
        <v>0</v>
      </c>
    </row>
    <row r="429" spans="1:14" ht="12.75" customHeight="1" x14ac:dyDescent="0.25">
      <c r="A429" s="63"/>
      <c r="B429" s="60"/>
      <c r="C429" s="64"/>
      <c r="D429" s="5" t="str">
        <f>IF(C429="","",VLOOKUP(C429,[1]tableaux!$D$5:E$65,2,FALSE))</f>
        <v/>
      </c>
      <c r="E429" s="65"/>
      <c r="F429" s="66"/>
      <c r="G429" s="61"/>
      <c r="H429" s="67" t="str">
        <f>IF(B429="","",VLOOKUP(B429,[1]tableaux!$A$4:$B$511,2,FALSE))</f>
        <v/>
      </c>
      <c r="I429" s="68"/>
      <c r="J429" s="68"/>
      <c r="K429" s="69"/>
      <c r="L429" s="69"/>
      <c r="M429" s="70" t="str">
        <f t="shared" si="9"/>
        <v/>
      </c>
      <c r="N429" s="71">
        <f t="shared" si="8"/>
        <v>0</v>
      </c>
    </row>
    <row r="430" spans="1:14" ht="12.75" customHeight="1" x14ac:dyDescent="0.25">
      <c r="A430" s="63"/>
      <c r="B430" s="60"/>
      <c r="C430" s="64"/>
      <c r="D430" s="5" t="str">
        <f>IF(C430="","",VLOOKUP(C430,[1]tableaux!$D$5:E$65,2,FALSE))</f>
        <v/>
      </c>
      <c r="E430" s="65"/>
      <c r="F430" s="66"/>
      <c r="G430" s="61"/>
      <c r="H430" s="67" t="str">
        <f>IF(B430="","",VLOOKUP(B430,[1]tableaux!$A$4:$B$511,2,FALSE))</f>
        <v/>
      </c>
      <c r="I430" s="68"/>
      <c r="J430" s="68"/>
      <c r="K430" s="69"/>
      <c r="L430" s="69"/>
      <c r="M430" s="70" t="str">
        <f t="shared" si="9"/>
        <v/>
      </c>
      <c r="N430" s="71">
        <f t="shared" si="8"/>
        <v>0</v>
      </c>
    </row>
    <row r="431" spans="1:14" ht="12.75" customHeight="1" x14ac:dyDescent="0.25">
      <c r="A431" s="63"/>
      <c r="B431" s="60"/>
      <c r="C431" s="64"/>
      <c r="D431" s="5" t="str">
        <f>IF(C431="","",VLOOKUP(C431,[1]tableaux!$D$5:E$65,2,FALSE))</f>
        <v/>
      </c>
      <c r="E431" s="65"/>
      <c r="F431" s="66"/>
      <c r="G431" s="61"/>
      <c r="H431" s="67" t="str">
        <f>IF(B431="","",VLOOKUP(B431,[1]tableaux!$A$4:$B$511,2,FALSE))</f>
        <v/>
      </c>
      <c r="I431" s="68"/>
      <c r="J431" s="68"/>
      <c r="K431" s="69"/>
      <c r="L431" s="69"/>
      <c r="M431" s="70" t="str">
        <f t="shared" si="9"/>
        <v/>
      </c>
      <c r="N431" s="71">
        <f t="shared" si="8"/>
        <v>0</v>
      </c>
    </row>
    <row r="432" spans="1:14" ht="12.75" customHeight="1" x14ac:dyDescent="0.25">
      <c r="A432" s="63"/>
      <c r="B432" s="60"/>
      <c r="C432" s="64"/>
      <c r="D432" s="5" t="str">
        <f>IF(C432="","",VLOOKUP(C432,[1]tableaux!$D$5:E$65,2,FALSE))</f>
        <v/>
      </c>
      <c r="E432" s="65"/>
      <c r="F432" s="66"/>
      <c r="G432" s="61"/>
      <c r="H432" s="67" t="str">
        <f>IF(B432="","",VLOOKUP(B432,[1]tableaux!$A$4:$B$511,2,FALSE))</f>
        <v/>
      </c>
      <c r="I432" s="68"/>
      <c r="J432" s="68"/>
      <c r="K432" s="69"/>
      <c r="L432" s="69"/>
      <c r="M432" s="70" t="str">
        <f t="shared" si="9"/>
        <v/>
      </c>
      <c r="N432" s="71">
        <f t="shared" si="8"/>
        <v>0</v>
      </c>
    </row>
    <row r="433" spans="1:14" ht="12.75" customHeight="1" x14ac:dyDescent="0.25">
      <c r="A433" s="63"/>
      <c r="B433" s="60"/>
      <c r="C433" s="64"/>
      <c r="D433" s="5" t="str">
        <f>IF(C433="","",VLOOKUP(C433,[1]tableaux!$D$5:E$65,2,FALSE))</f>
        <v/>
      </c>
      <c r="E433" s="65"/>
      <c r="F433" s="66"/>
      <c r="G433" s="61"/>
      <c r="H433" s="67" t="str">
        <f>IF(B433="","",VLOOKUP(B433,[1]tableaux!$A$4:$B$511,2,FALSE))</f>
        <v/>
      </c>
      <c r="I433" s="68"/>
      <c r="J433" s="68"/>
      <c r="K433" s="69"/>
      <c r="L433" s="69"/>
      <c r="M433" s="70" t="str">
        <f t="shared" si="9"/>
        <v/>
      </c>
      <c r="N433" s="71">
        <f t="shared" si="8"/>
        <v>0</v>
      </c>
    </row>
    <row r="434" spans="1:14" ht="12.75" customHeight="1" x14ac:dyDescent="0.25">
      <c r="A434" s="63"/>
      <c r="B434" s="60"/>
      <c r="C434" s="64"/>
      <c r="D434" s="5" t="str">
        <f>IF(C434="","",VLOOKUP(C434,[1]tableaux!$D$5:E$65,2,FALSE))</f>
        <v/>
      </c>
      <c r="E434" s="65"/>
      <c r="F434" s="66"/>
      <c r="G434" s="61"/>
      <c r="H434" s="67" t="str">
        <f>IF(B434="","",VLOOKUP(B434,[1]tableaux!$A$4:$B$511,2,FALSE))</f>
        <v/>
      </c>
      <c r="I434" s="68"/>
      <c r="J434" s="68"/>
      <c r="K434" s="69"/>
      <c r="L434" s="69"/>
      <c r="M434" s="70" t="str">
        <f t="shared" si="9"/>
        <v/>
      </c>
      <c r="N434" s="71">
        <f t="shared" si="8"/>
        <v>0</v>
      </c>
    </row>
    <row r="435" spans="1:14" ht="12.75" customHeight="1" x14ac:dyDescent="0.25">
      <c r="A435" s="63"/>
      <c r="B435" s="60"/>
      <c r="C435" s="64"/>
      <c r="D435" s="5" t="str">
        <f>IF(C435="","",VLOOKUP(C435,[1]tableaux!$D$5:E$65,2,FALSE))</f>
        <v/>
      </c>
      <c r="E435" s="65"/>
      <c r="F435" s="66"/>
      <c r="G435" s="61"/>
      <c r="H435" s="67" t="str">
        <f>IF(B435="","",VLOOKUP(B435,[1]tableaux!$A$4:$B$511,2,FALSE))</f>
        <v/>
      </c>
      <c r="I435" s="68"/>
      <c r="J435" s="68"/>
      <c r="K435" s="69"/>
      <c r="L435" s="69"/>
      <c r="M435" s="70" t="str">
        <f t="shared" si="9"/>
        <v/>
      </c>
      <c r="N435" s="71">
        <f t="shared" si="8"/>
        <v>0</v>
      </c>
    </row>
    <row r="436" spans="1:14" ht="12.75" customHeight="1" x14ac:dyDescent="0.25">
      <c r="A436" s="63"/>
      <c r="B436" s="60"/>
      <c r="C436" s="64"/>
      <c r="D436" s="5" t="str">
        <f>IF(C436="","",VLOOKUP(C436,[1]tableaux!$D$5:E$65,2,FALSE))</f>
        <v/>
      </c>
      <c r="E436" s="65"/>
      <c r="F436" s="66"/>
      <c r="G436" s="61"/>
      <c r="H436" s="67" t="str">
        <f>IF(B436="","",VLOOKUP(B436,[1]tableaux!$A$4:$B$511,2,FALSE))</f>
        <v/>
      </c>
      <c r="I436" s="68"/>
      <c r="J436" s="68"/>
      <c r="K436" s="69"/>
      <c r="L436" s="69"/>
      <c r="M436" s="70" t="str">
        <f t="shared" si="9"/>
        <v/>
      </c>
      <c r="N436" s="71">
        <f t="shared" si="8"/>
        <v>0</v>
      </c>
    </row>
    <row r="437" spans="1:14" ht="12.75" customHeight="1" x14ac:dyDescent="0.25">
      <c r="A437" s="63"/>
      <c r="B437" s="60"/>
      <c r="C437" s="64"/>
      <c r="D437" s="5" t="str">
        <f>IF(C437="","",VLOOKUP(C437,[1]tableaux!$D$5:E$65,2,FALSE))</f>
        <v/>
      </c>
      <c r="E437" s="65"/>
      <c r="F437" s="66"/>
      <c r="G437" s="61"/>
      <c r="H437" s="67" t="str">
        <f>IF(B437="","",VLOOKUP(B437,[1]tableaux!$A$4:$B$511,2,FALSE))</f>
        <v/>
      </c>
      <c r="I437" s="68"/>
      <c r="J437" s="68"/>
      <c r="K437" s="69"/>
      <c r="L437" s="69"/>
      <c r="M437" s="70" t="str">
        <f t="shared" si="9"/>
        <v/>
      </c>
      <c r="N437" s="71">
        <f t="shared" si="8"/>
        <v>0</v>
      </c>
    </row>
    <row r="438" spans="1:14" ht="12.75" customHeight="1" x14ac:dyDescent="0.25">
      <c r="A438" s="63"/>
      <c r="B438" s="60"/>
      <c r="C438" s="64"/>
      <c r="D438" s="5" t="str">
        <f>IF(C438="","",VLOOKUP(C438,[1]tableaux!$D$5:E$65,2,FALSE))</f>
        <v/>
      </c>
      <c r="E438" s="65"/>
      <c r="F438" s="66"/>
      <c r="G438" s="61"/>
      <c r="H438" s="67" t="str">
        <f>IF(B438="","",VLOOKUP(B438,[1]tableaux!$A$4:$B$511,2,FALSE))</f>
        <v/>
      </c>
      <c r="I438" s="68"/>
      <c r="J438" s="68"/>
      <c r="K438" s="69"/>
      <c r="L438" s="69"/>
      <c r="M438" s="70" t="str">
        <f t="shared" si="9"/>
        <v/>
      </c>
      <c r="N438" s="71">
        <f t="shared" si="8"/>
        <v>0</v>
      </c>
    </row>
    <row r="439" spans="1:14" ht="12.75" customHeight="1" x14ac:dyDescent="0.25">
      <c r="A439" s="63"/>
      <c r="B439" s="60"/>
      <c r="C439" s="64"/>
      <c r="D439" s="5" t="str">
        <f>IF(C439="","",VLOOKUP(C439,[1]tableaux!$D$5:E$65,2,FALSE))</f>
        <v/>
      </c>
      <c r="E439" s="65"/>
      <c r="F439" s="66"/>
      <c r="G439" s="61"/>
      <c r="H439" s="67" t="str">
        <f>IF(B439="","",VLOOKUP(B439,[1]tableaux!$A$4:$B$511,2,FALSE))</f>
        <v/>
      </c>
      <c r="I439" s="68"/>
      <c r="J439" s="68"/>
      <c r="K439" s="69"/>
      <c r="L439" s="69"/>
      <c r="M439" s="70" t="str">
        <f t="shared" si="9"/>
        <v/>
      </c>
      <c r="N439" s="71">
        <f t="shared" si="8"/>
        <v>0</v>
      </c>
    </row>
    <row r="440" spans="1:14" ht="12.75" customHeight="1" x14ac:dyDescent="0.25">
      <c r="A440" s="63"/>
      <c r="B440" s="60"/>
      <c r="C440" s="64"/>
      <c r="D440" s="5" t="str">
        <f>IF(C440="","",VLOOKUP(C440,[1]tableaux!$D$5:E$65,2,FALSE))</f>
        <v/>
      </c>
      <c r="E440" s="65"/>
      <c r="F440" s="66"/>
      <c r="G440" s="61"/>
      <c r="H440" s="67" t="str">
        <f>IF(B440="","",VLOOKUP(B440,[1]tableaux!$A$4:$B$511,2,FALSE))</f>
        <v/>
      </c>
      <c r="I440" s="68"/>
      <c r="J440" s="68"/>
      <c r="K440" s="69"/>
      <c r="L440" s="69"/>
      <c r="M440" s="70" t="str">
        <f t="shared" si="9"/>
        <v/>
      </c>
      <c r="N440" s="71">
        <f t="shared" si="8"/>
        <v>0</v>
      </c>
    </row>
    <row r="441" spans="1:14" ht="12.75" customHeight="1" x14ac:dyDescent="0.25">
      <c r="A441" s="63"/>
      <c r="B441" s="60"/>
      <c r="C441" s="64"/>
      <c r="D441" s="5" t="str">
        <f>IF(C441="","",VLOOKUP(C441,[1]tableaux!$D$5:E$65,2,FALSE))</f>
        <v/>
      </c>
      <c r="E441" s="65"/>
      <c r="F441" s="66"/>
      <c r="G441" s="61"/>
      <c r="H441" s="67" t="str">
        <f>IF(B441="","",VLOOKUP(B441,[1]tableaux!$A$4:$B$511,2,FALSE))</f>
        <v/>
      </c>
      <c r="I441" s="68"/>
      <c r="J441" s="68"/>
      <c r="K441" s="69"/>
      <c r="L441" s="69"/>
      <c r="M441" s="70" t="str">
        <f t="shared" si="9"/>
        <v/>
      </c>
      <c r="N441" s="71">
        <f t="shared" si="8"/>
        <v>0</v>
      </c>
    </row>
    <row r="442" spans="1:14" ht="12.75" customHeight="1" x14ac:dyDescent="0.25">
      <c r="A442" s="63"/>
      <c r="B442" s="60"/>
      <c r="C442" s="64"/>
      <c r="D442" s="5" t="str">
        <f>IF(C442="","",VLOOKUP(C442,[1]tableaux!$D$5:E$65,2,FALSE))</f>
        <v/>
      </c>
      <c r="E442" s="65"/>
      <c r="F442" s="66"/>
      <c r="G442" s="61"/>
      <c r="H442" s="67" t="str">
        <f>IF(B442="","",VLOOKUP(B442,[1]tableaux!$A$4:$B$511,2,FALSE))</f>
        <v/>
      </c>
      <c r="I442" s="68"/>
      <c r="J442" s="68"/>
      <c r="K442" s="69"/>
      <c r="L442" s="69"/>
      <c r="M442" s="70" t="str">
        <f t="shared" si="9"/>
        <v/>
      </c>
      <c r="N442" s="71">
        <f t="shared" si="8"/>
        <v>0</v>
      </c>
    </row>
    <row r="443" spans="1:14" ht="12.75" customHeight="1" x14ac:dyDescent="0.25">
      <c r="A443" s="63"/>
      <c r="B443" s="60"/>
      <c r="C443" s="64"/>
      <c r="D443" s="5" t="str">
        <f>IF(C443="","",VLOOKUP(C443,[1]tableaux!$D$5:E$65,2,FALSE))</f>
        <v/>
      </c>
      <c r="E443" s="65"/>
      <c r="F443" s="66"/>
      <c r="G443" s="61"/>
      <c r="H443" s="67" t="str">
        <f>IF(B443="","",VLOOKUP(B443,[1]tableaux!$A$4:$B$511,2,FALSE))</f>
        <v/>
      </c>
      <c r="I443" s="68"/>
      <c r="J443" s="68"/>
      <c r="K443" s="69"/>
      <c r="L443" s="69"/>
      <c r="M443" s="70" t="str">
        <f t="shared" si="9"/>
        <v/>
      </c>
      <c r="N443" s="71">
        <f t="shared" si="8"/>
        <v>0</v>
      </c>
    </row>
    <row r="444" spans="1:14" ht="12.75" customHeight="1" x14ac:dyDescent="0.25">
      <c r="A444" s="63"/>
      <c r="B444" s="60"/>
      <c r="C444" s="64"/>
      <c r="D444" s="5" t="str">
        <f>IF(C444="","",VLOOKUP(C444,[1]tableaux!$D$5:E$65,2,FALSE))</f>
        <v/>
      </c>
      <c r="E444" s="65"/>
      <c r="F444" s="66"/>
      <c r="G444" s="61"/>
      <c r="H444" s="67" t="str">
        <f>IF(B444="","",VLOOKUP(B444,[1]tableaux!$A$4:$B$511,2,FALSE))</f>
        <v/>
      </c>
      <c r="I444" s="68"/>
      <c r="J444" s="68"/>
      <c r="K444" s="69"/>
      <c r="L444" s="69"/>
      <c r="M444" s="70" t="str">
        <f t="shared" si="9"/>
        <v/>
      </c>
      <c r="N444" s="71">
        <f t="shared" si="8"/>
        <v>0</v>
      </c>
    </row>
    <row r="445" spans="1:14" ht="12.75" customHeight="1" x14ac:dyDescent="0.25">
      <c r="A445" s="63"/>
      <c r="B445" s="60"/>
      <c r="C445" s="64"/>
      <c r="D445" s="5" t="str">
        <f>IF(C445="","",VLOOKUP(C445,[1]tableaux!$D$5:E$65,2,FALSE))</f>
        <v/>
      </c>
      <c r="E445" s="65"/>
      <c r="F445" s="66"/>
      <c r="G445" s="61"/>
      <c r="H445" s="67" t="str">
        <f>IF(B445="","",VLOOKUP(B445,[1]tableaux!$A$4:$B$511,2,FALSE))</f>
        <v/>
      </c>
      <c r="I445" s="68"/>
      <c r="J445" s="68"/>
      <c r="K445" s="69"/>
      <c r="L445" s="69"/>
      <c r="M445" s="70" t="str">
        <f t="shared" si="9"/>
        <v/>
      </c>
      <c r="N445" s="71">
        <f t="shared" si="8"/>
        <v>0</v>
      </c>
    </row>
    <row r="446" spans="1:14" ht="12.75" customHeight="1" x14ac:dyDescent="0.25">
      <c r="A446" s="63"/>
      <c r="B446" s="60"/>
      <c r="C446" s="64"/>
      <c r="D446" s="5" t="str">
        <f>IF(C446="","",VLOOKUP(C446,[1]tableaux!$D$5:E$65,2,FALSE))</f>
        <v/>
      </c>
      <c r="E446" s="65"/>
      <c r="F446" s="66"/>
      <c r="G446" s="61"/>
      <c r="H446" s="67" t="str">
        <f>IF(B446="","",VLOOKUP(B446,[1]tableaux!$A$4:$B$511,2,FALSE))</f>
        <v/>
      </c>
      <c r="I446" s="68"/>
      <c r="J446" s="68"/>
      <c r="K446" s="69"/>
      <c r="L446" s="69"/>
      <c r="M446" s="70" t="str">
        <f t="shared" si="9"/>
        <v/>
      </c>
      <c r="N446" s="71">
        <f t="shared" si="8"/>
        <v>0</v>
      </c>
    </row>
    <row r="447" spans="1:14" ht="12.75" customHeight="1" x14ac:dyDescent="0.25">
      <c r="A447" s="63"/>
      <c r="B447" s="60"/>
      <c r="C447" s="64"/>
      <c r="D447" s="5" t="str">
        <f>IF(C447="","",VLOOKUP(C447,[1]tableaux!$D$5:E$65,2,FALSE))</f>
        <v/>
      </c>
      <c r="E447" s="65"/>
      <c r="F447" s="66"/>
      <c r="G447" s="61"/>
      <c r="H447" s="67" t="str">
        <f>IF(B447="","",VLOOKUP(B447,[1]tableaux!$A$4:$B$511,2,FALSE))</f>
        <v/>
      </c>
      <c r="I447" s="68"/>
      <c r="J447" s="68"/>
      <c r="K447" s="69"/>
      <c r="L447" s="69"/>
      <c r="M447" s="70" t="str">
        <f t="shared" si="9"/>
        <v/>
      </c>
      <c r="N447" s="71">
        <f t="shared" si="8"/>
        <v>0</v>
      </c>
    </row>
    <row r="448" spans="1:14" ht="12.75" customHeight="1" x14ac:dyDescent="0.25">
      <c r="A448" s="63"/>
      <c r="B448" s="60"/>
      <c r="C448" s="64"/>
      <c r="D448" s="5" t="str">
        <f>IF(C448="","",VLOOKUP(C448,[1]tableaux!$D$5:E$65,2,FALSE))</f>
        <v/>
      </c>
      <c r="E448" s="65"/>
      <c r="F448" s="66"/>
      <c r="G448" s="61"/>
      <c r="H448" s="67" t="str">
        <f>IF(B448="","",VLOOKUP(B448,[1]tableaux!$A$4:$B$511,2,FALSE))</f>
        <v/>
      </c>
      <c r="I448" s="68"/>
      <c r="J448" s="68"/>
      <c r="K448" s="69"/>
      <c r="L448" s="69"/>
      <c r="M448" s="70" t="str">
        <f t="shared" si="9"/>
        <v/>
      </c>
      <c r="N448" s="71">
        <f t="shared" si="8"/>
        <v>0</v>
      </c>
    </row>
    <row r="449" spans="1:14" ht="12.75" customHeight="1" x14ac:dyDescent="0.25">
      <c r="A449" s="63"/>
      <c r="B449" s="60"/>
      <c r="C449" s="64"/>
      <c r="D449" s="5" t="str">
        <f>IF(C449="","",VLOOKUP(C449,[1]tableaux!$D$5:E$65,2,FALSE))</f>
        <v/>
      </c>
      <c r="E449" s="65"/>
      <c r="F449" s="66"/>
      <c r="G449" s="61"/>
      <c r="H449" s="67" t="str">
        <f>IF(B449="","",VLOOKUP(B449,[1]tableaux!$A$4:$B$511,2,FALSE))</f>
        <v/>
      </c>
      <c r="I449" s="68"/>
      <c r="J449" s="68"/>
      <c r="K449" s="69"/>
      <c r="L449" s="69"/>
      <c r="M449" s="70" t="str">
        <f t="shared" si="9"/>
        <v/>
      </c>
      <c r="N449" s="71">
        <f t="shared" si="8"/>
        <v>0</v>
      </c>
    </row>
    <row r="450" spans="1:14" ht="12.75" customHeight="1" x14ac:dyDescent="0.25">
      <c r="A450" s="63"/>
      <c r="B450" s="60"/>
      <c r="C450" s="64"/>
      <c r="D450" s="5" t="str">
        <f>IF(C450="","",VLOOKUP(C450,[1]tableaux!$D$5:E$65,2,FALSE))</f>
        <v/>
      </c>
      <c r="E450" s="65"/>
      <c r="F450" s="66"/>
      <c r="G450" s="61"/>
      <c r="H450" s="67" t="str">
        <f>IF(B450="","",VLOOKUP(B450,[1]tableaux!$A$4:$B$511,2,FALSE))</f>
        <v/>
      </c>
      <c r="I450" s="68"/>
      <c r="J450" s="68"/>
      <c r="K450" s="69"/>
      <c r="L450" s="69"/>
      <c r="M450" s="70" t="str">
        <f t="shared" si="9"/>
        <v/>
      </c>
      <c r="N450" s="71">
        <f t="shared" si="8"/>
        <v>0</v>
      </c>
    </row>
    <row r="451" spans="1:14" ht="12.75" customHeight="1" x14ac:dyDescent="0.25">
      <c r="A451" s="63"/>
      <c r="B451" s="60"/>
      <c r="C451" s="64"/>
      <c r="D451" s="5" t="str">
        <f>IF(C451="","",VLOOKUP(C451,[1]tableaux!$D$5:E$65,2,FALSE))</f>
        <v/>
      </c>
      <c r="E451" s="65"/>
      <c r="F451" s="66"/>
      <c r="G451" s="61"/>
      <c r="H451" s="67" t="str">
        <f>IF(B451="","",VLOOKUP(B451,[1]tableaux!$A$4:$B$511,2,FALSE))</f>
        <v/>
      </c>
      <c r="I451" s="68"/>
      <c r="J451" s="68"/>
      <c r="K451" s="69"/>
      <c r="L451" s="69"/>
      <c r="M451" s="70" t="str">
        <f t="shared" si="9"/>
        <v/>
      </c>
      <c r="N451" s="71">
        <f t="shared" si="8"/>
        <v>0</v>
      </c>
    </row>
    <row r="452" spans="1:14" ht="12.75" customHeight="1" x14ac:dyDescent="0.25">
      <c r="A452" s="63"/>
      <c r="B452" s="60"/>
      <c r="C452" s="64"/>
      <c r="D452" s="5" t="str">
        <f>IF(C452="","",VLOOKUP(C452,[1]tableaux!$D$5:E$65,2,FALSE))</f>
        <v/>
      </c>
      <c r="E452" s="65"/>
      <c r="F452" s="66"/>
      <c r="G452" s="61"/>
      <c r="H452" s="67" t="str">
        <f>IF(B452="","",VLOOKUP(B452,[1]tableaux!$A$4:$B$511,2,FALSE))</f>
        <v/>
      </c>
      <c r="I452" s="68"/>
      <c r="J452" s="68"/>
      <c r="K452" s="69"/>
      <c r="L452" s="69"/>
      <c r="M452" s="70" t="str">
        <f t="shared" si="9"/>
        <v/>
      </c>
      <c r="N452" s="71">
        <f t="shared" si="8"/>
        <v>0</v>
      </c>
    </row>
    <row r="453" spans="1:14" ht="12.75" customHeight="1" x14ac:dyDescent="0.25">
      <c r="A453" s="63"/>
      <c r="B453" s="60"/>
      <c r="C453" s="64"/>
      <c r="D453" s="5" t="str">
        <f>IF(C453="","",VLOOKUP(C453,[1]tableaux!$D$5:E$65,2,FALSE))</f>
        <v/>
      </c>
      <c r="E453" s="65"/>
      <c r="F453" s="66"/>
      <c r="G453" s="61"/>
      <c r="H453" s="67" t="str">
        <f>IF(B453="","",VLOOKUP(B453,[1]tableaux!$A$4:$B$511,2,FALSE))</f>
        <v/>
      </c>
      <c r="I453" s="68"/>
      <c r="J453" s="68"/>
      <c r="K453" s="69"/>
      <c r="L453" s="69"/>
      <c r="M453" s="70" t="str">
        <f t="shared" si="9"/>
        <v/>
      </c>
      <c r="N453" s="71">
        <f t="shared" si="8"/>
        <v>0</v>
      </c>
    </row>
    <row r="454" spans="1:14" ht="12.75" customHeight="1" x14ac:dyDescent="0.25">
      <c r="A454" s="63"/>
      <c r="B454" s="60"/>
      <c r="C454" s="64"/>
      <c r="D454" s="5" t="str">
        <f>IF(C454="","",VLOOKUP(C454,[1]tableaux!$D$5:E$65,2,FALSE))</f>
        <v/>
      </c>
      <c r="E454" s="65"/>
      <c r="F454" s="66"/>
      <c r="G454" s="61"/>
      <c r="H454" s="67" t="str">
        <f>IF(B454="","",VLOOKUP(B454,[1]tableaux!$A$4:$B$511,2,FALSE))</f>
        <v/>
      </c>
      <c r="I454" s="68"/>
      <c r="J454" s="68"/>
      <c r="K454" s="69"/>
      <c r="L454" s="69"/>
      <c r="M454" s="70" t="str">
        <f t="shared" si="9"/>
        <v/>
      </c>
      <c r="N454" s="71">
        <f t="shared" si="8"/>
        <v>0</v>
      </c>
    </row>
    <row r="455" spans="1:14" ht="12.75" customHeight="1" x14ac:dyDescent="0.25">
      <c r="A455" s="63"/>
      <c r="B455" s="60"/>
      <c r="C455" s="64"/>
      <c r="D455" s="5" t="str">
        <f>IF(C455="","",VLOOKUP(C455,[1]tableaux!$D$5:E$65,2,FALSE))</f>
        <v/>
      </c>
      <c r="E455" s="65"/>
      <c r="F455" s="66"/>
      <c r="G455" s="61"/>
      <c r="H455" s="67" t="str">
        <f>IF(B455="","",VLOOKUP(B455,[1]tableaux!$A$4:$B$511,2,FALSE))</f>
        <v/>
      </c>
      <c r="I455" s="68"/>
      <c r="J455" s="68"/>
      <c r="K455" s="69"/>
      <c r="L455" s="69"/>
      <c r="M455" s="70" t="str">
        <f t="shared" si="9"/>
        <v/>
      </c>
      <c r="N455" s="71">
        <f t="shared" si="8"/>
        <v>0</v>
      </c>
    </row>
    <row r="456" spans="1:14" ht="12.75" customHeight="1" x14ac:dyDescent="0.25">
      <c r="A456" s="63"/>
      <c r="B456" s="60"/>
      <c r="C456" s="64"/>
      <c r="D456" s="5" t="str">
        <f>IF(C456="","",VLOOKUP(C456,[1]tableaux!$D$5:E$65,2,FALSE))</f>
        <v/>
      </c>
      <c r="E456" s="65"/>
      <c r="F456" s="66"/>
      <c r="G456" s="61"/>
      <c r="H456" s="67" t="str">
        <f>IF(B456="","",VLOOKUP(B456,[1]tableaux!$A$4:$B$511,2,FALSE))</f>
        <v/>
      </c>
      <c r="I456" s="68"/>
      <c r="J456" s="68"/>
      <c r="K456" s="69"/>
      <c r="L456" s="69"/>
      <c r="M456" s="70" t="str">
        <f t="shared" si="9"/>
        <v/>
      </c>
      <c r="N456" s="71">
        <f t="shared" si="8"/>
        <v>0</v>
      </c>
    </row>
    <row r="457" spans="1:14" ht="12.75" customHeight="1" x14ac:dyDescent="0.25">
      <c r="A457" s="63"/>
      <c r="B457" s="60"/>
      <c r="C457" s="64"/>
      <c r="D457" s="5" t="str">
        <f>IF(C457="","",VLOOKUP(C457,[1]tableaux!$D$5:E$65,2,FALSE))</f>
        <v/>
      </c>
      <c r="E457" s="65"/>
      <c r="F457" s="66"/>
      <c r="G457" s="61"/>
      <c r="H457" s="67" t="str">
        <f>IF(B457="","",VLOOKUP(B457,[1]tableaux!$A$4:$B$511,2,FALSE))</f>
        <v/>
      </c>
      <c r="I457" s="68"/>
      <c r="J457" s="68"/>
      <c r="K457" s="69"/>
      <c r="L457" s="69"/>
      <c r="M457" s="70" t="str">
        <f t="shared" si="9"/>
        <v/>
      </c>
      <c r="N457" s="71">
        <f t="shared" si="8"/>
        <v>0</v>
      </c>
    </row>
    <row r="458" spans="1:14" ht="12.75" customHeight="1" x14ac:dyDescent="0.25">
      <c r="A458" s="63"/>
      <c r="B458" s="60"/>
      <c r="C458" s="64"/>
      <c r="D458" s="5" t="str">
        <f>IF(C458="","",VLOOKUP(C458,[1]tableaux!$D$5:E$65,2,FALSE))</f>
        <v/>
      </c>
      <c r="E458" s="65"/>
      <c r="F458" s="66"/>
      <c r="G458" s="61"/>
      <c r="H458" s="67" t="str">
        <f>IF(B458="","",VLOOKUP(B458,[1]tableaux!$A$4:$B$511,2,FALSE))</f>
        <v/>
      </c>
      <c r="I458" s="68"/>
      <c r="J458" s="68"/>
      <c r="K458" s="69"/>
      <c r="L458" s="69"/>
      <c r="M458" s="70" t="str">
        <f t="shared" si="9"/>
        <v/>
      </c>
      <c r="N458" s="71">
        <f t="shared" si="8"/>
        <v>0</v>
      </c>
    </row>
    <row r="459" spans="1:14" ht="12.75" customHeight="1" x14ac:dyDescent="0.25">
      <c r="A459" s="63"/>
      <c r="B459" s="60"/>
      <c r="C459" s="64"/>
      <c r="D459" s="5" t="str">
        <f>IF(C459="","",VLOOKUP(C459,[1]tableaux!$D$5:E$65,2,FALSE))</f>
        <v/>
      </c>
      <c r="E459" s="65"/>
      <c r="F459" s="66"/>
      <c r="G459" s="61"/>
      <c r="H459" s="67" t="str">
        <f>IF(B459="","",VLOOKUP(B459,[1]tableaux!$A$4:$B$511,2,FALSE))</f>
        <v/>
      </c>
      <c r="I459" s="68"/>
      <c r="J459" s="68"/>
      <c r="K459" s="69"/>
      <c r="L459" s="69"/>
      <c r="M459" s="70" t="str">
        <f t="shared" si="9"/>
        <v/>
      </c>
      <c r="N459" s="71">
        <f t="shared" si="8"/>
        <v>0</v>
      </c>
    </row>
    <row r="460" spans="1:14" ht="12.75" customHeight="1" x14ac:dyDescent="0.25">
      <c r="A460" s="63"/>
      <c r="B460" s="60"/>
      <c r="C460" s="64"/>
      <c r="D460" s="5" t="str">
        <f>IF(C460="","",VLOOKUP(C460,[1]tableaux!$D$5:E$65,2,FALSE))</f>
        <v/>
      </c>
      <c r="E460" s="65"/>
      <c r="F460" s="66"/>
      <c r="G460" s="61"/>
      <c r="H460" s="67" t="str">
        <f>IF(B460="","",VLOOKUP(B460,[1]tableaux!$A$4:$B$511,2,FALSE))</f>
        <v/>
      </c>
      <c r="I460" s="68"/>
      <c r="J460" s="68"/>
      <c r="K460" s="69"/>
      <c r="L460" s="69"/>
      <c r="M460" s="70" t="str">
        <f t="shared" si="9"/>
        <v/>
      </c>
      <c r="N460" s="71">
        <f t="shared" si="8"/>
        <v>0</v>
      </c>
    </row>
    <row r="461" spans="1:14" ht="12.75" customHeight="1" x14ac:dyDescent="0.25">
      <c r="A461" s="63"/>
      <c r="B461" s="60"/>
      <c r="C461" s="64"/>
      <c r="D461" s="5" t="str">
        <f>IF(C461="","",VLOOKUP(C461,[1]tableaux!$D$5:E$65,2,FALSE))</f>
        <v/>
      </c>
      <c r="E461" s="65"/>
      <c r="F461" s="66"/>
      <c r="G461" s="61"/>
      <c r="H461" s="67" t="str">
        <f>IF(B461="","",VLOOKUP(B461,[1]tableaux!$A$4:$B$511,2,FALSE))</f>
        <v/>
      </c>
      <c r="I461" s="68"/>
      <c r="J461" s="68"/>
      <c r="K461" s="69"/>
      <c r="L461" s="69"/>
      <c r="M461" s="70" t="str">
        <f t="shared" si="9"/>
        <v/>
      </c>
      <c r="N461" s="71">
        <f t="shared" si="8"/>
        <v>0</v>
      </c>
    </row>
    <row r="462" spans="1:14" ht="12.75" customHeight="1" x14ac:dyDescent="0.25">
      <c r="A462" s="63"/>
      <c r="B462" s="60"/>
      <c r="C462" s="64"/>
      <c r="D462" s="5" t="str">
        <f>IF(C462="","",VLOOKUP(C462,[1]tableaux!$D$5:E$65,2,FALSE))</f>
        <v/>
      </c>
      <c r="E462" s="65"/>
      <c r="F462" s="66"/>
      <c r="G462" s="61"/>
      <c r="H462" s="67" t="str">
        <f>IF(B462="","",VLOOKUP(B462,[1]tableaux!$A$4:$B$511,2,FALSE))</f>
        <v/>
      </c>
      <c r="I462" s="68"/>
      <c r="J462" s="68"/>
      <c r="K462" s="69"/>
      <c r="L462" s="69"/>
      <c r="M462" s="70" t="str">
        <f t="shared" si="9"/>
        <v/>
      </c>
      <c r="N462" s="71">
        <f t="shared" ref="N462:N500" si="10">IF(G462="",F462,"")</f>
        <v>0</v>
      </c>
    </row>
    <row r="463" spans="1:14" ht="12.75" customHeight="1" x14ac:dyDescent="0.25">
      <c r="A463" s="63"/>
      <c r="B463" s="60"/>
      <c r="C463" s="64"/>
      <c r="D463" s="5" t="str">
        <f>IF(C463="","",VLOOKUP(C463,[1]tableaux!$D$5:E$65,2,FALSE))</f>
        <v/>
      </c>
      <c r="E463" s="65"/>
      <c r="F463" s="66"/>
      <c r="G463" s="61"/>
      <c r="H463" s="67" t="str">
        <f>IF(B463="","",VLOOKUP(B463,[1]tableaux!$A$4:$B$511,2,FALSE))</f>
        <v/>
      </c>
      <c r="I463" s="68"/>
      <c r="J463" s="68"/>
      <c r="K463" s="69"/>
      <c r="L463" s="69"/>
      <c r="M463" s="70" t="str">
        <f t="shared" si="9"/>
        <v/>
      </c>
      <c r="N463" s="71">
        <f t="shared" si="10"/>
        <v>0</v>
      </c>
    </row>
    <row r="464" spans="1:14" ht="12.75" customHeight="1" x14ac:dyDescent="0.25">
      <c r="A464" s="63"/>
      <c r="B464" s="60"/>
      <c r="C464" s="64"/>
      <c r="D464" s="5" t="str">
        <f>IF(C464="","",VLOOKUP(C464,[1]tableaux!$D$5:E$65,2,FALSE))</f>
        <v/>
      </c>
      <c r="E464" s="65"/>
      <c r="F464" s="66"/>
      <c r="G464" s="61"/>
      <c r="H464" s="67" t="str">
        <f>IF(B464="","",VLOOKUP(B464,[1]tableaux!$A$4:$B$511,2,FALSE))</f>
        <v/>
      </c>
      <c r="I464" s="68"/>
      <c r="J464" s="68"/>
      <c r="K464" s="69"/>
      <c r="L464" s="69"/>
      <c r="M464" s="70" t="str">
        <f t="shared" si="9"/>
        <v/>
      </c>
      <c r="N464" s="71">
        <f t="shared" si="10"/>
        <v>0</v>
      </c>
    </row>
    <row r="465" spans="1:14" ht="12.75" customHeight="1" x14ac:dyDescent="0.25">
      <c r="A465" s="63"/>
      <c r="B465" s="60"/>
      <c r="C465" s="64"/>
      <c r="D465" s="5" t="str">
        <f>IF(C465="","",VLOOKUP(C465,[1]tableaux!$D$5:E$65,2,FALSE))</f>
        <v/>
      </c>
      <c r="E465" s="65"/>
      <c r="F465" s="66"/>
      <c r="G465" s="61"/>
      <c r="H465" s="67" t="str">
        <f>IF(B465="","",VLOOKUP(B465,[1]tableaux!$A$4:$B$511,2,FALSE))</f>
        <v/>
      </c>
      <c r="I465" s="68"/>
      <c r="J465" s="68"/>
      <c r="K465" s="69"/>
      <c r="L465" s="69"/>
      <c r="M465" s="70" t="str">
        <f t="shared" si="9"/>
        <v/>
      </c>
      <c r="N465" s="71">
        <f t="shared" si="10"/>
        <v>0</v>
      </c>
    </row>
    <row r="466" spans="1:14" ht="12.75" customHeight="1" x14ac:dyDescent="0.25">
      <c r="A466" s="63"/>
      <c r="B466" s="60"/>
      <c r="C466" s="64"/>
      <c r="D466" s="5" t="str">
        <f>IF(C466="","",VLOOKUP(C466,[1]tableaux!$D$5:E$65,2,FALSE))</f>
        <v/>
      </c>
      <c r="E466" s="65"/>
      <c r="F466" s="66"/>
      <c r="G466" s="61"/>
      <c r="H466" s="67" t="str">
        <f>IF(B466="","",VLOOKUP(B466,[1]tableaux!$A$4:$B$511,2,FALSE))</f>
        <v/>
      </c>
      <c r="I466" s="68"/>
      <c r="J466" s="68"/>
      <c r="K466" s="69"/>
      <c r="L466" s="69"/>
      <c r="M466" s="70" t="str">
        <f t="shared" si="9"/>
        <v/>
      </c>
      <c r="N466" s="71">
        <f t="shared" si="10"/>
        <v>0</v>
      </c>
    </row>
    <row r="467" spans="1:14" ht="12.75" customHeight="1" x14ac:dyDescent="0.25">
      <c r="A467" s="63"/>
      <c r="B467" s="60"/>
      <c r="C467" s="64"/>
      <c r="D467" s="5" t="str">
        <f>IF(C467="","",VLOOKUP(C467,[1]tableaux!$D$5:E$65,2,FALSE))</f>
        <v/>
      </c>
      <c r="E467" s="65"/>
      <c r="F467" s="66"/>
      <c r="G467" s="61"/>
      <c r="H467" s="67" t="str">
        <f>IF(B467="","",VLOOKUP(B467,[1]tableaux!$A$4:$B$511,2,FALSE))</f>
        <v/>
      </c>
      <c r="I467" s="68"/>
      <c r="J467" s="68"/>
      <c r="K467" s="69"/>
      <c r="L467" s="69"/>
      <c r="M467" s="70" t="str">
        <f t="shared" si="9"/>
        <v/>
      </c>
      <c r="N467" s="71">
        <f t="shared" si="10"/>
        <v>0</v>
      </c>
    </row>
    <row r="468" spans="1:14" ht="12.75" customHeight="1" x14ac:dyDescent="0.25">
      <c r="A468" s="63"/>
      <c r="B468" s="60"/>
      <c r="C468" s="64"/>
      <c r="D468" s="5" t="str">
        <f>IF(C468="","",VLOOKUP(C468,[1]tableaux!$D$5:E$65,2,FALSE))</f>
        <v/>
      </c>
      <c r="E468" s="65"/>
      <c r="F468" s="66"/>
      <c r="G468" s="61"/>
      <c r="H468" s="67" t="str">
        <f>IF(B468="","",VLOOKUP(B468,[1]tableaux!$A$4:$B$511,2,FALSE))</f>
        <v/>
      </c>
      <c r="I468" s="68"/>
      <c r="J468" s="68"/>
      <c r="K468" s="69"/>
      <c r="L468" s="69"/>
      <c r="M468" s="70" t="str">
        <f t="shared" si="9"/>
        <v/>
      </c>
      <c r="N468" s="71">
        <f t="shared" si="10"/>
        <v>0</v>
      </c>
    </row>
    <row r="469" spans="1:14" ht="12.75" customHeight="1" x14ac:dyDescent="0.25">
      <c r="A469" s="63"/>
      <c r="B469" s="60"/>
      <c r="C469" s="64"/>
      <c r="D469" s="5" t="str">
        <f>IF(C469="","",VLOOKUP(C469,[1]tableaux!$D$5:E$65,2,FALSE))</f>
        <v/>
      </c>
      <c r="E469" s="65"/>
      <c r="F469" s="66"/>
      <c r="G469" s="61"/>
      <c r="H469" s="67" t="str">
        <f>IF(B469="","",VLOOKUP(B469,[1]tableaux!$A$4:$B$511,2,FALSE))</f>
        <v/>
      </c>
      <c r="I469" s="68"/>
      <c r="J469" s="68"/>
      <c r="K469" s="69"/>
      <c r="L469" s="69"/>
      <c r="M469" s="70" t="str">
        <f t="shared" si="9"/>
        <v/>
      </c>
      <c r="N469" s="71">
        <f t="shared" si="10"/>
        <v>0</v>
      </c>
    </row>
    <row r="470" spans="1:14" ht="12.75" customHeight="1" x14ac:dyDescent="0.25">
      <c r="A470" s="63"/>
      <c r="B470" s="60"/>
      <c r="C470" s="64"/>
      <c r="D470" s="5" t="str">
        <f>IF(C470="","",VLOOKUP(C470,[1]tableaux!$D$5:E$65,2,FALSE))</f>
        <v/>
      </c>
      <c r="E470" s="65"/>
      <c r="F470" s="66"/>
      <c r="G470" s="61"/>
      <c r="H470" s="67" t="str">
        <f>IF(B470="","",VLOOKUP(B470,[1]tableaux!$A$4:$B$511,2,FALSE))</f>
        <v/>
      </c>
      <c r="I470" s="68"/>
      <c r="J470" s="68"/>
      <c r="K470" s="69"/>
      <c r="L470" s="69"/>
      <c r="M470" s="70" t="str">
        <f t="shared" si="9"/>
        <v/>
      </c>
      <c r="N470" s="71">
        <f t="shared" si="10"/>
        <v>0</v>
      </c>
    </row>
    <row r="471" spans="1:14" ht="12.75" customHeight="1" x14ac:dyDescent="0.25">
      <c r="A471" s="63"/>
      <c r="B471" s="60"/>
      <c r="C471" s="64"/>
      <c r="D471" s="5" t="str">
        <f>IF(C471="","",VLOOKUP(C471,[1]tableaux!$D$5:E$65,2,FALSE))</f>
        <v/>
      </c>
      <c r="E471" s="65"/>
      <c r="F471" s="66"/>
      <c r="G471" s="61"/>
      <c r="H471" s="67" t="str">
        <f>IF(B471="","",VLOOKUP(B471,[1]tableaux!$A$4:$B$511,2,FALSE))</f>
        <v/>
      </c>
      <c r="I471" s="68"/>
      <c r="J471" s="68"/>
      <c r="K471" s="69"/>
      <c r="L471" s="69"/>
      <c r="M471" s="70" t="str">
        <f t="shared" ref="M471:M500" si="11">IF(AND(G471="",K471&lt;&gt;"gie"),H471,"")</f>
        <v/>
      </c>
      <c r="N471" s="71">
        <f t="shared" si="10"/>
        <v>0</v>
      </c>
    </row>
    <row r="472" spans="1:14" ht="12.75" customHeight="1" x14ac:dyDescent="0.25">
      <c r="A472" s="63"/>
      <c r="B472" s="60"/>
      <c r="C472" s="64"/>
      <c r="D472" s="5" t="str">
        <f>IF(C472="","",VLOOKUP(C472,[1]tableaux!$D$5:E$65,2,FALSE))</f>
        <v/>
      </c>
      <c r="E472" s="65"/>
      <c r="F472" s="66"/>
      <c r="G472" s="61"/>
      <c r="H472" s="67" t="str">
        <f>IF(B472="","",VLOOKUP(B472,[1]tableaux!$A$4:$B$511,2,FALSE))</f>
        <v/>
      </c>
      <c r="I472" s="68"/>
      <c r="J472" s="68"/>
      <c r="K472" s="69"/>
      <c r="L472" s="69"/>
      <c r="M472" s="70" t="str">
        <f t="shared" si="11"/>
        <v/>
      </c>
      <c r="N472" s="71">
        <f t="shared" si="10"/>
        <v>0</v>
      </c>
    </row>
    <row r="473" spans="1:14" ht="12.75" customHeight="1" x14ac:dyDescent="0.25">
      <c r="A473" s="63"/>
      <c r="B473" s="60"/>
      <c r="C473" s="64"/>
      <c r="D473" s="5" t="str">
        <f>IF(C473="","",VLOOKUP(C473,[1]tableaux!$D$5:E$65,2,FALSE))</f>
        <v/>
      </c>
      <c r="E473" s="65"/>
      <c r="F473" s="66"/>
      <c r="G473" s="61"/>
      <c r="H473" s="67" t="str">
        <f>IF(B473="","",VLOOKUP(B473,[1]tableaux!$A$4:$B$511,2,FALSE))</f>
        <v/>
      </c>
      <c r="I473" s="68"/>
      <c r="J473" s="68"/>
      <c r="K473" s="69"/>
      <c r="L473" s="69"/>
      <c r="M473" s="70" t="str">
        <f t="shared" si="11"/>
        <v/>
      </c>
      <c r="N473" s="71">
        <f t="shared" si="10"/>
        <v>0</v>
      </c>
    </row>
    <row r="474" spans="1:14" ht="12.75" customHeight="1" x14ac:dyDescent="0.25">
      <c r="A474" s="63"/>
      <c r="B474" s="60"/>
      <c r="C474" s="64"/>
      <c r="D474" s="5" t="str">
        <f>IF(C474="","",VLOOKUP(C474,[1]tableaux!$D$5:E$65,2,FALSE))</f>
        <v/>
      </c>
      <c r="E474" s="65"/>
      <c r="F474" s="66"/>
      <c r="G474" s="61"/>
      <c r="H474" s="67" t="str">
        <f>IF(B474="","",VLOOKUP(B474,[1]tableaux!$A$4:$B$511,2,FALSE))</f>
        <v/>
      </c>
      <c r="I474" s="68"/>
      <c r="J474" s="68"/>
      <c r="K474" s="69"/>
      <c r="L474" s="69"/>
      <c r="M474" s="70" t="str">
        <f t="shared" si="11"/>
        <v/>
      </c>
      <c r="N474" s="71">
        <f t="shared" si="10"/>
        <v>0</v>
      </c>
    </row>
    <row r="475" spans="1:14" ht="12.75" customHeight="1" x14ac:dyDescent="0.25">
      <c r="A475" s="63"/>
      <c r="B475" s="60"/>
      <c r="C475" s="64"/>
      <c r="D475" s="5" t="str">
        <f>IF(C475="","",VLOOKUP(C475,[1]tableaux!$D$5:E$65,2,FALSE))</f>
        <v/>
      </c>
      <c r="E475" s="65"/>
      <c r="F475" s="66"/>
      <c r="G475" s="61"/>
      <c r="H475" s="67" t="str">
        <f>IF(B475="","",VLOOKUP(B475,[1]tableaux!$A$4:$B$511,2,FALSE))</f>
        <v/>
      </c>
      <c r="I475" s="68"/>
      <c r="J475" s="68"/>
      <c r="K475" s="69"/>
      <c r="L475" s="69"/>
      <c r="M475" s="70" t="str">
        <f t="shared" si="11"/>
        <v/>
      </c>
      <c r="N475" s="71">
        <f t="shared" si="10"/>
        <v>0</v>
      </c>
    </row>
    <row r="476" spans="1:14" ht="12.75" customHeight="1" x14ac:dyDescent="0.25">
      <c r="A476" s="63"/>
      <c r="B476" s="60"/>
      <c r="C476" s="64"/>
      <c r="D476" s="5" t="str">
        <f>IF(C476="","",VLOOKUP(C476,[1]tableaux!$D$5:E$65,2,FALSE))</f>
        <v/>
      </c>
      <c r="E476" s="65"/>
      <c r="F476" s="66"/>
      <c r="G476" s="61"/>
      <c r="H476" s="67" t="str">
        <f>IF(B476="","",VLOOKUP(B476,[1]tableaux!$A$4:$B$511,2,FALSE))</f>
        <v/>
      </c>
      <c r="I476" s="68"/>
      <c r="J476" s="68"/>
      <c r="K476" s="69"/>
      <c r="L476" s="69"/>
      <c r="M476" s="70" t="str">
        <f t="shared" si="11"/>
        <v/>
      </c>
      <c r="N476" s="71">
        <f t="shared" si="10"/>
        <v>0</v>
      </c>
    </row>
    <row r="477" spans="1:14" ht="12.75" customHeight="1" x14ac:dyDescent="0.25">
      <c r="A477" s="63"/>
      <c r="B477" s="60"/>
      <c r="C477" s="64"/>
      <c r="D477" s="5" t="str">
        <f>IF(C477="","",VLOOKUP(C477,[1]tableaux!$D$5:E$65,2,FALSE))</f>
        <v/>
      </c>
      <c r="E477" s="65"/>
      <c r="F477" s="66"/>
      <c r="G477" s="61"/>
      <c r="H477" s="67" t="str">
        <f>IF(B477="","",VLOOKUP(B477,[1]tableaux!$A$4:$B$511,2,FALSE))</f>
        <v/>
      </c>
      <c r="I477" s="68"/>
      <c r="J477" s="68"/>
      <c r="K477" s="69"/>
      <c r="L477" s="69"/>
      <c r="M477" s="70" t="str">
        <f t="shared" si="11"/>
        <v/>
      </c>
      <c r="N477" s="71">
        <f t="shared" si="10"/>
        <v>0</v>
      </c>
    </row>
    <row r="478" spans="1:14" ht="12.75" customHeight="1" x14ac:dyDescent="0.25">
      <c r="A478" s="63"/>
      <c r="B478" s="60"/>
      <c r="C478" s="64"/>
      <c r="D478" s="5" t="str">
        <f>IF(C478="","",VLOOKUP(C478,[1]tableaux!$D$5:E$65,2,FALSE))</f>
        <v/>
      </c>
      <c r="E478" s="65"/>
      <c r="F478" s="66"/>
      <c r="G478" s="61"/>
      <c r="H478" s="67" t="str">
        <f>IF(B478="","",VLOOKUP(B478,[1]tableaux!$A$4:$B$511,2,FALSE))</f>
        <v/>
      </c>
      <c r="I478" s="68"/>
      <c r="J478" s="68"/>
      <c r="K478" s="69"/>
      <c r="L478" s="69"/>
      <c r="M478" s="70" t="str">
        <f t="shared" si="11"/>
        <v/>
      </c>
      <c r="N478" s="71">
        <f t="shared" si="10"/>
        <v>0</v>
      </c>
    </row>
    <row r="479" spans="1:14" ht="12.75" customHeight="1" x14ac:dyDescent="0.25">
      <c r="A479" s="63"/>
      <c r="B479" s="60"/>
      <c r="C479" s="64"/>
      <c r="D479" s="5" t="str">
        <f>IF(C479="","",VLOOKUP(C479,[1]tableaux!$D$5:E$65,2,FALSE))</f>
        <v/>
      </c>
      <c r="E479" s="65"/>
      <c r="F479" s="66"/>
      <c r="G479" s="61"/>
      <c r="H479" s="67" t="str">
        <f>IF(B479="","",VLOOKUP(B479,[1]tableaux!$A$4:$B$511,2,FALSE))</f>
        <v/>
      </c>
      <c r="I479" s="68"/>
      <c r="J479" s="68"/>
      <c r="K479" s="69"/>
      <c r="L479" s="69"/>
      <c r="M479" s="70" t="str">
        <f t="shared" si="11"/>
        <v/>
      </c>
      <c r="N479" s="71">
        <f t="shared" si="10"/>
        <v>0</v>
      </c>
    </row>
    <row r="480" spans="1:14" ht="12.75" customHeight="1" x14ac:dyDescent="0.25">
      <c r="A480" s="63"/>
      <c r="B480" s="60"/>
      <c r="C480" s="64"/>
      <c r="D480" s="5" t="str">
        <f>IF(C480="","",VLOOKUP(C480,[1]tableaux!$D$5:E$65,2,FALSE))</f>
        <v/>
      </c>
      <c r="E480" s="65"/>
      <c r="F480" s="66"/>
      <c r="G480" s="61"/>
      <c r="H480" s="67" t="str">
        <f>IF(B480="","",VLOOKUP(B480,[1]tableaux!$A$4:$B$511,2,FALSE))</f>
        <v/>
      </c>
      <c r="I480" s="68"/>
      <c r="J480" s="68"/>
      <c r="K480" s="69"/>
      <c r="L480" s="69"/>
      <c r="M480" s="70" t="str">
        <f t="shared" si="11"/>
        <v/>
      </c>
      <c r="N480" s="71">
        <f t="shared" si="10"/>
        <v>0</v>
      </c>
    </row>
    <row r="481" spans="1:14" ht="12.75" customHeight="1" x14ac:dyDescent="0.25">
      <c r="A481" s="63"/>
      <c r="B481" s="60"/>
      <c r="C481" s="64"/>
      <c r="D481" s="5" t="str">
        <f>IF(C481="","",VLOOKUP(C481,[1]tableaux!$D$5:E$65,2,FALSE))</f>
        <v/>
      </c>
      <c r="E481" s="65"/>
      <c r="F481" s="66"/>
      <c r="G481" s="61"/>
      <c r="H481" s="67" t="str">
        <f>IF(B481="","",VLOOKUP(B481,[1]tableaux!$A$4:$B$511,2,FALSE))</f>
        <v/>
      </c>
      <c r="I481" s="68"/>
      <c r="J481" s="68"/>
      <c r="K481" s="69"/>
      <c r="L481" s="69"/>
      <c r="M481" s="70" t="str">
        <f t="shared" si="11"/>
        <v/>
      </c>
      <c r="N481" s="71">
        <f t="shared" si="10"/>
        <v>0</v>
      </c>
    </row>
    <row r="482" spans="1:14" ht="12.75" customHeight="1" x14ac:dyDescent="0.25">
      <c r="A482" s="63"/>
      <c r="B482" s="60"/>
      <c r="C482" s="64"/>
      <c r="D482" s="5" t="str">
        <f>IF(C482="","",VLOOKUP(C482,[1]tableaux!$D$5:E$65,2,FALSE))</f>
        <v/>
      </c>
      <c r="E482" s="65"/>
      <c r="F482" s="66"/>
      <c r="G482" s="61"/>
      <c r="H482" s="67" t="str">
        <f>IF(B482="","",VLOOKUP(B482,[1]tableaux!$A$4:$B$511,2,FALSE))</f>
        <v/>
      </c>
      <c r="I482" s="68"/>
      <c r="J482" s="68"/>
      <c r="K482" s="69"/>
      <c r="L482" s="69"/>
      <c r="M482" s="70" t="str">
        <f t="shared" si="11"/>
        <v/>
      </c>
      <c r="N482" s="71">
        <f t="shared" si="10"/>
        <v>0</v>
      </c>
    </row>
    <row r="483" spans="1:14" ht="12.75" customHeight="1" x14ac:dyDescent="0.25">
      <c r="A483" s="63"/>
      <c r="B483" s="60"/>
      <c r="C483" s="64"/>
      <c r="D483" s="5" t="str">
        <f>IF(C483="","",VLOOKUP(C483,[1]tableaux!$D$5:E$65,2,FALSE))</f>
        <v/>
      </c>
      <c r="E483" s="65"/>
      <c r="F483" s="66"/>
      <c r="G483" s="61"/>
      <c r="H483" s="67" t="str">
        <f>IF(B483="","",VLOOKUP(B483,[1]tableaux!$A$4:$B$511,2,FALSE))</f>
        <v/>
      </c>
      <c r="I483" s="68"/>
      <c r="J483" s="68"/>
      <c r="K483" s="69"/>
      <c r="L483" s="69"/>
      <c r="M483" s="70" t="str">
        <f t="shared" si="11"/>
        <v/>
      </c>
      <c r="N483" s="71">
        <f t="shared" si="10"/>
        <v>0</v>
      </c>
    </row>
    <row r="484" spans="1:14" ht="12.75" customHeight="1" x14ac:dyDescent="0.25">
      <c r="A484" s="63"/>
      <c r="B484" s="60"/>
      <c r="C484" s="64"/>
      <c r="D484" s="5" t="str">
        <f>IF(C484="","",VLOOKUP(C484,[1]tableaux!$D$5:E$65,2,FALSE))</f>
        <v/>
      </c>
      <c r="E484" s="65"/>
      <c r="F484" s="66"/>
      <c r="G484" s="61"/>
      <c r="H484" s="67" t="str">
        <f>IF(B484="","",VLOOKUP(B484,[1]tableaux!$A$4:$B$511,2,FALSE))</f>
        <v/>
      </c>
      <c r="I484" s="68"/>
      <c r="J484" s="68"/>
      <c r="K484" s="69"/>
      <c r="L484" s="69"/>
      <c r="M484" s="70" t="str">
        <f t="shared" si="11"/>
        <v/>
      </c>
      <c r="N484" s="71">
        <f t="shared" si="10"/>
        <v>0</v>
      </c>
    </row>
    <row r="485" spans="1:14" ht="12.75" customHeight="1" x14ac:dyDescent="0.25">
      <c r="A485" s="63"/>
      <c r="B485" s="60"/>
      <c r="C485" s="64"/>
      <c r="D485" s="5" t="str">
        <f>IF(C485="","",VLOOKUP(C485,[1]tableaux!$D$5:E$65,2,FALSE))</f>
        <v/>
      </c>
      <c r="E485" s="65"/>
      <c r="F485" s="66"/>
      <c r="G485" s="61"/>
      <c r="H485" s="67" t="str">
        <f>IF(B485="","",VLOOKUP(B485,[1]tableaux!$A$4:$B$511,2,FALSE))</f>
        <v/>
      </c>
      <c r="I485" s="68"/>
      <c r="J485" s="68"/>
      <c r="K485" s="69"/>
      <c r="L485" s="69"/>
      <c r="M485" s="70" t="str">
        <f t="shared" si="11"/>
        <v/>
      </c>
      <c r="N485" s="71">
        <f t="shared" si="10"/>
        <v>0</v>
      </c>
    </row>
    <row r="486" spans="1:14" ht="12.75" customHeight="1" x14ac:dyDescent="0.25">
      <c r="A486" s="63"/>
      <c r="B486" s="60"/>
      <c r="C486" s="64"/>
      <c r="D486" s="5" t="str">
        <f>IF(C486="","",VLOOKUP(C486,[1]tableaux!$D$5:E$65,2,FALSE))</f>
        <v/>
      </c>
      <c r="E486" s="65"/>
      <c r="F486" s="66"/>
      <c r="G486" s="61"/>
      <c r="H486" s="67" t="str">
        <f>IF(B486="","",VLOOKUP(B486,[1]tableaux!$A$4:$B$511,2,FALSE))</f>
        <v/>
      </c>
      <c r="I486" s="68"/>
      <c r="J486" s="68"/>
      <c r="K486" s="69"/>
      <c r="L486" s="69"/>
      <c r="M486" s="70" t="str">
        <f t="shared" si="11"/>
        <v/>
      </c>
      <c r="N486" s="71">
        <f t="shared" si="10"/>
        <v>0</v>
      </c>
    </row>
    <row r="487" spans="1:14" ht="12.75" customHeight="1" x14ac:dyDescent="0.25">
      <c r="A487" s="63"/>
      <c r="B487" s="60"/>
      <c r="C487" s="64"/>
      <c r="D487" s="5" t="str">
        <f>IF(C487="","",VLOOKUP(C487,[1]tableaux!$D$5:E$65,2,FALSE))</f>
        <v/>
      </c>
      <c r="E487" s="65"/>
      <c r="F487" s="66"/>
      <c r="G487" s="61"/>
      <c r="H487" s="67" t="str">
        <f>IF(B487="","",VLOOKUP(B487,[1]tableaux!$A$4:$B$511,2,FALSE))</f>
        <v/>
      </c>
      <c r="I487" s="68"/>
      <c r="J487" s="68"/>
      <c r="K487" s="69"/>
      <c r="L487" s="69"/>
      <c r="M487" s="70" t="str">
        <f t="shared" si="11"/>
        <v/>
      </c>
      <c r="N487" s="71">
        <f t="shared" si="10"/>
        <v>0</v>
      </c>
    </row>
    <row r="488" spans="1:14" ht="12.75" customHeight="1" x14ac:dyDescent="0.25">
      <c r="A488" s="63"/>
      <c r="B488" s="60"/>
      <c r="C488" s="64"/>
      <c r="D488" s="5" t="str">
        <f>IF(C488="","",VLOOKUP(C488,[1]tableaux!$D$5:E$65,2,FALSE))</f>
        <v/>
      </c>
      <c r="E488" s="65"/>
      <c r="F488" s="66"/>
      <c r="G488" s="61"/>
      <c r="H488" s="67" t="str">
        <f>IF(B488="","",VLOOKUP(B488,[1]tableaux!$A$4:$B$511,2,FALSE))</f>
        <v/>
      </c>
      <c r="I488" s="68"/>
      <c r="J488" s="68"/>
      <c r="K488" s="69"/>
      <c r="L488" s="69"/>
      <c r="M488" s="70" t="str">
        <f t="shared" si="11"/>
        <v/>
      </c>
      <c r="N488" s="71">
        <f t="shared" si="10"/>
        <v>0</v>
      </c>
    </row>
    <row r="489" spans="1:14" ht="12.75" customHeight="1" x14ac:dyDescent="0.25">
      <c r="A489" s="63"/>
      <c r="B489" s="60"/>
      <c r="C489" s="64"/>
      <c r="D489" s="5" t="str">
        <f>IF(C489="","",VLOOKUP(C489,[1]tableaux!$D$5:E$65,2,FALSE))</f>
        <v/>
      </c>
      <c r="E489" s="65"/>
      <c r="F489" s="66"/>
      <c r="G489" s="61"/>
      <c r="H489" s="67" t="str">
        <f>IF(B489="","",VLOOKUP(B489,[1]tableaux!$A$4:$B$511,2,FALSE))</f>
        <v/>
      </c>
      <c r="I489" s="68"/>
      <c r="J489" s="68"/>
      <c r="K489" s="69"/>
      <c r="L489" s="69"/>
      <c r="M489" s="70" t="str">
        <f t="shared" si="11"/>
        <v/>
      </c>
      <c r="N489" s="71">
        <f t="shared" si="10"/>
        <v>0</v>
      </c>
    </row>
    <row r="490" spans="1:14" ht="12.75" customHeight="1" x14ac:dyDescent="0.25">
      <c r="A490" s="63"/>
      <c r="B490" s="60"/>
      <c r="C490" s="64"/>
      <c r="D490" s="5" t="str">
        <f>IF(C490="","",VLOOKUP(C490,[1]tableaux!$D$5:E$65,2,FALSE))</f>
        <v/>
      </c>
      <c r="E490" s="65"/>
      <c r="F490" s="66"/>
      <c r="G490" s="61"/>
      <c r="H490" s="67" t="str">
        <f>IF(B490="","",VLOOKUP(B490,[1]tableaux!$A$4:$B$511,2,FALSE))</f>
        <v/>
      </c>
      <c r="I490" s="68"/>
      <c r="J490" s="68"/>
      <c r="K490" s="69"/>
      <c r="L490" s="69"/>
      <c r="M490" s="70" t="str">
        <f t="shared" si="11"/>
        <v/>
      </c>
      <c r="N490" s="71">
        <f t="shared" si="10"/>
        <v>0</v>
      </c>
    </row>
    <row r="491" spans="1:14" ht="12.75" customHeight="1" x14ac:dyDescent="0.25">
      <c r="A491" s="63"/>
      <c r="B491" s="60"/>
      <c r="C491" s="64"/>
      <c r="D491" s="5" t="str">
        <f>IF(C491="","",VLOOKUP(C491,[1]tableaux!$D$5:E$65,2,FALSE))</f>
        <v/>
      </c>
      <c r="E491" s="65"/>
      <c r="F491" s="66"/>
      <c r="G491" s="61"/>
      <c r="H491" s="67" t="str">
        <f>IF(B491="","",VLOOKUP(B491,[1]tableaux!$A$4:$B$511,2,FALSE))</f>
        <v/>
      </c>
      <c r="I491" s="68"/>
      <c r="J491" s="68"/>
      <c r="K491" s="69"/>
      <c r="L491" s="69"/>
      <c r="M491" s="70" t="str">
        <f t="shared" si="11"/>
        <v/>
      </c>
      <c r="N491" s="71">
        <f t="shared" si="10"/>
        <v>0</v>
      </c>
    </row>
    <row r="492" spans="1:14" ht="12.75" customHeight="1" x14ac:dyDescent="0.25">
      <c r="A492" s="63"/>
      <c r="B492" s="60"/>
      <c r="C492" s="64"/>
      <c r="D492" s="5" t="str">
        <f>IF(C492="","",VLOOKUP(C492,[1]tableaux!$D$5:E$65,2,FALSE))</f>
        <v/>
      </c>
      <c r="E492" s="65"/>
      <c r="F492" s="66"/>
      <c r="G492" s="61"/>
      <c r="H492" s="67" t="str">
        <f>IF(B492="","",VLOOKUP(B492,[1]tableaux!$A$4:$B$511,2,FALSE))</f>
        <v/>
      </c>
      <c r="I492" s="68"/>
      <c r="J492" s="68"/>
      <c r="K492" s="69"/>
      <c r="L492" s="69"/>
      <c r="M492" s="70" t="str">
        <f t="shared" si="11"/>
        <v/>
      </c>
      <c r="N492" s="71">
        <f t="shared" si="10"/>
        <v>0</v>
      </c>
    </row>
    <row r="493" spans="1:14" ht="12.75" customHeight="1" x14ac:dyDescent="0.25">
      <c r="A493" s="63"/>
      <c r="B493" s="60"/>
      <c r="C493" s="64"/>
      <c r="D493" s="5" t="str">
        <f>IF(C493="","",VLOOKUP(C493,[1]tableaux!$D$5:E$65,2,FALSE))</f>
        <v/>
      </c>
      <c r="E493" s="65"/>
      <c r="F493" s="66"/>
      <c r="G493" s="61"/>
      <c r="H493" s="67" t="str">
        <f>IF(B493="","",VLOOKUP(B493,[1]tableaux!$A$4:$B$511,2,FALSE))</f>
        <v/>
      </c>
      <c r="I493" s="68"/>
      <c r="J493" s="68"/>
      <c r="K493" s="69"/>
      <c r="L493" s="69"/>
      <c r="M493" s="70" t="str">
        <f t="shared" si="11"/>
        <v/>
      </c>
      <c r="N493" s="71">
        <f t="shared" si="10"/>
        <v>0</v>
      </c>
    </row>
    <row r="494" spans="1:14" ht="12.75" customHeight="1" x14ac:dyDescent="0.25">
      <c r="A494" s="63"/>
      <c r="B494" s="60"/>
      <c r="C494" s="64"/>
      <c r="D494" s="5" t="str">
        <f>IF(C494="","",VLOOKUP(C494,[1]tableaux!$D$5:E$65,2,FALSE))</f>
        <v/>
      </c>
      <c r="E494" s="65"/>
      <c r="F494" s="66"/>
      <c r="G494" s="61"/>
      <c r="H494" s="67" t="str">
        <f>IF(B494="","",VLOOKUP(B494,[1]tableaux!$A$4:$B$511,2,FALSE))</f>
        <v/>
      </c>
      <c r="I494" s="68"/>
      <c r="J494" s="68"/>
      <c r="K494" s="69"/>
      <c r="L494" s="69"/>
      <c r="M494" s="70" t="str">
        <f t="shared" si="11"/>
        <v/>
      </c>
      <c r="N494" s="71">
        <f t="shared" si="10"/>
        <v>0</v>
      </c>
    </row>
    <row r="495" spans="1:14" ht="12.75" customHeight="1" x14ac:dyDescent="0.25">
      <c r="A495" s="63"/>
      <c r="B495" s="60"/>
      <c r="C495" s="64"/>
      <c r="D495" s="5" t="str">
        <f>IF(C495="","",VLOOKUP(C495,[1]tableaux!$D$5:E$65,2,FALSE))</f>
        <v/>
      </c>
      <c r="E495" s="65"/>
      <c r="F495" s="66"/>
      <c r="G495" s="61"/>
      <c r="H495" s="67" t="str">
        <f>IF(B495="","",VLOOKUP(B495,[1]tableaux!$A$4:$B$511,2,FALSE))</f>
        <v/>
      </c>
      <c r="I495" s="68"/>
      <c r="J495" s="68"/>
      <c r="K495" s="69"/>
      <c r="L495" s="69"/>
      <c r="M495" s="70" t="str">
        <f t="shared" si="11"/>
        <v/>
      </c>
      <c r="N495" s="71">
        <f t="shared" si="10"/>
        <v>0</v>
      </c>
    </row>
    <row r="496" spans="1:14" ht="12.75" customHeight="1" x14ac:dyDescent="0.25">
      <c r="A496" s="63"/>
      <c r="B496" s="60"/>
      <c r="C496" s="64"/>
      <c r="D496" s="5" t="str">
        <f>IF(C496="","",VLOOKUP(C496,[1]tableaux!$D$5:E$65,2,FALSE))</f>
        <v/>
      </c>
      <c r="E496" s="65"/>
      <c r="F496" s="66"/>
      <c r="G496" s="61"/>
      <c r="H496" s="67" t="str">
        <f>IF(B496="","",VLOOKUP(B496,[1]tableaux!$A$4:$B$511,2,FALSE))</f>
        <v/>
      </c>
      <c r="I496" s="68"/>
      <c r="J496" s="68"/>
      <c r="K496" s="69"/>
      <c r="L496" s="69"/>
      <c r="M496" s="70" t="str">
        <f t="shared" si="11"/>
        <v/>
      </c>
      <c r="N496" s="71">
        <f t="shared" si="10"/>
        <v>0</v>
      </c>
    </row>
    <row r="497" spans="1:14" ht="12.75" customHeight="1" x14ac:dyDescent="0.25">
      <c r="A497" s="63"/>
      <c r="B497" s="60"/>
      <c r="C497" s="64"/>
      <c r="D497" s="5" t="str">
        <f>IF(C497="","",VLOOKUP(C497,[1]tableaux!$D$5:E$65,2,FALSE))</f>
        <v/>
      </c>
      <c r="E497" s="65"/>
      <c r="F497" s="66"/>
      <c r="G497" s="61"/>
      <c r="H497" s="67" t="str">
        <f>IF(B497="","",VLOOKUP(B497,[1]tableaux!$A$4:$B$511,2,FALSE))</f>
        <v/>
      </c>
      <c r="I497" s="68"/>
      <c r="J497" s="68"/>
      <c r="K497" s="69"/>
      <c r="L497" s="69"/>
      <c r="M497" s="70" t="str">
        <f t="shared" si="11"/>
        <v/>
      </c>
      <c r="N497" s="71">
        <f t="shared" si="10"/>
        <v>0</v>
      </c>
    </row>
    <row r="498" spans="1:14" ht="12.75" customHeight="1" x14ac:dyDescent="0.25">
      <c r="A498" s="63"/>
      <c r="B498" s="60"/>
      <c r="C498" s="64"/>
      <c r="D498" s="5" t="str">
        <f>IF(C498="","",VLOOKUP(C498,[1]tableaux!$D$5:E$65,2,FALSE))</f>
        <v/>
      </c>
      <c r="E498" s="65"/>
      <c r="F498" s="66"/>
      <c r="G498" s="61"/>
      <c r="H498" s="67" t="str">
        <f>IF(B498="","",VLOOKUP(B498,[1]tableaux!$A$4:$B$511,2,FALSE))</f>
        <v/>
      </c>
      <c r="I498" s="68"/>
      <c r="J498" s="68"/>
      <c r="K498" s="69"/>
      <c r="L498" s="69"/>
      <c r="M498" s="70" t="str">
        <f t="shared" si="11"/>
        <v/>
      </c>
      <c r="N498" s="71">
        <f t="shared" si="10"/>
        <v>0</v>
      </c>
    </row>
    <row r="499" spans="1:14" ht="12.75" customHeight="1" x14ac:dyDescent="0.25">
      <c r="A499" s="63"/>
      <c r="B499" s="60"/>
      <c r="C499" s="64"/>
      <c r="D499" s="5" t="str">
        <f>IF(C499="","",VLOOKUP(C499,[1]tableaux!$D$5:E$65,2,FALSE))</f>
        <v/>
      </c>
      <c r="E499" s="65"/>
      <c r="F499" s="66"/>
      <c r="G499" s="61"/>
      <c r="H499" s="67" t="str">
        <f>IF(B499="","",VLOOKUP(B499,[1]tableaux!$A$4:$B$511,2,FALSE))</f>
        <v/>
      </c>
      <c r="I499" s="68"/>
      <c r="J499" s="68"/>
      <c r="K499" s="69"/>
      <c r="L499" s="69"/>
      <c r="M499" s="70" t="str">
        <f t="shared" si="11"/>
        <v/>
      </c>
      <c r="N499" s="71">
        <f t="shared" si="10"/>
        <v>0</v>
      </c>
    </row>
    <row r="500" spans="1:14" ht="12.75" customHeight="1" x14ac:dyDescent="0.25">
      <c r="A500" s="63"/>
      <c r="B500" s="60"/>
      <c r="C500" s="64"/>
      <c r="D500" s="5" t="str">
        <f>IF(C500="","",VLOOKUP(C500,[1]tableaux!$D$5:E$65,2,FALSE))</f>
        <v/>
      </c>
      <c r="E500" s="65"/>
      <c r="F500" s="66"/>
      <c r="G500" s="61"/>
      <c r="H500" s="67" t="str">
        <f>IF(B500="","",VLOOKUP(B500,[1]tableaux!$A$4:$B$511,2,FALSE))</f>
        <v/>
      </c>
      <c r="I500" s="68"/>
      <c r="J500" s="68"/>
      <c r="K500" s="69"/>
      <c r="L500" s="69"/>
      <c r="M500" s="70" t="str">
        <f t="shared" si="11"/>
        <v/>
      </c>
      <c r="N500" s="71">
        <f t="shared" si="10"/>
        <v>0</v>
      </c>
    </row>
    <row r="501" spans="1:14" ht="12.75" customHeight="1" x14ac:dyDescent="0.25">
      <c r="A501" s="4"/>
      <c r="B501" s="4"/>
      <c r="C501" s="4"/>
      <c r="E501" s="4"/>
      <c r="F501" s="4"/>
      <c r="G501" s="4"/>
      <c r="H501" s="132"/>
      <c r="I501" s="4"/>
      <c r="J501" s="4"/>
      <c r="K501" s="4"/>
      <c r="L501" s="4"/>
      <c r="M501" s="132"/>
      <c r="N501" s="4"/>
    </row>
    <row r="502" spans="1:14" ht="12.75" customHeight="1" x14ac:dyDescent="0.25">
      <c r="A502" s="4"/>
      <c r="B502" s="4"/>
      <c r="C502" s="4"/>
      <c r="E502" s="4"/>
      <c r="F502" s="4"/>
      <c r="G502" s="4"/>
      <c r="H502" s="132"/>
      <c r="I502" s="4"/>
      <c r="J502" s="4"/>
      <c r="K502" s="4"/>
      <c r="L502" s="4"/>
      <c r="M502" s="132"/>
      <c r="N502" s="4"/>
    </row>
    <row r="503" spans="1:14" ht="12.75" customHeight="1" x14ac:dyDescent="0.25">
      <c r="A503" s="4"/>
      <c r="B503" s="4"/>
      <c r="C503" s="4"/>
      <c r="E503" s="4"/>
      <c r="F503" s="4"/>
      <c r="G503" s="4"/>
      <c r="H503" s="132"/>
      <c r="I503" s="4"/>
      <c r="J503" s="4"/>
      <c r="K503" s="4"/>
      <c r="L503" s="4"/>
      <c r="M503" s="132"/>
      <c r="N503" s="4"/>
    </row>
    <row r="504" spans="1:14" ht="12.75" customHeight="1" x14ac:dyDescent="0.25">
      <c r="A504" s="4"/>
      <c r="B504" s="4"/>
      <c r="C504" s="4"/>
      <c r="E504" s="4"/>
      <c r="F504" s="4"/>
      <c r="G504" s="4"/>
      <c r="H504" s="132"/>
      <c r="I504" s="4"/>
      <c r="J504" s="4"/>
      <c r="K504" s="4"/>
      <c r="L504" s="4"/>
      <c r="M504" s="132"/>
      <c r="N504" s="4"/>
    </row>
    <row r="505" spans="1:14" ht="12.75" customHeight="1" x14ac:dyDescent="0.25">
      <c r="A505" s="4"/>
      <c r="B505" s="4"/>
      <c r="C505" s="4"/>
      <c r="E505" s="4"/>
      <c r="F505" s="4"/>
      <c r="G505" s="4"/>
      <c r="H505" s="132"/>
      <c r="I505" s="4"/>
      <c r="J505" s="4"/>
      <c r="K505" s="4"/>
      <c r="L505" s="4"/>
      <c r="M505" s="132"/>
      <c r="N505" s="4"/>
    </row>
    <row r="506" spans="1:14" ht="12.75" customHeight="1" x14ac:dyDescent="0.25">
      <c r="A506" s="4"/>
      <c r="B506" s="4"/>
      <c r="C506" s="4"/>
      <c r="E506" s="4"/>
      <c r="F506" s="4"/>
      <c r="G506" s="4"/>
      <c r="H506" s="132"/>
      <c r="I506" s="4"/>
      <c r="J506" s="4"/>
      <c r="K506" s="4"/>
      <c r="L506" s="4"/>
      <c r="M506" s="132"/>
      <c r="N506" s="4"/>
    </row>
    <row r="507" spans="1:14" ht="12.75" customHeight="1" x14ac:dyDescent="0.25">
      <c r="A507" s="4"/>
      <c r="B507" s="4"/>
      <c r="C507" s="4"/>
      <c r="E507" s="4"/>
      <c r="F507" s="4"/>
      <c r="G507" s="4"/>
      <c r="H507" s="132"/>
      <c r="I507" s="4"/>
      <c r="J507" s="4"/>
      <c r="K507" s="4"/>
      <c r="L507" s="4"/>
      <c r="M507" s="132"/>
      <c r="N507" s="4"/>
    </row>
    <row r="508" spans="1:14" ht="12.75" customHeight="1" x14ac:dyDescent="0.25">
      <c r="A508" s="4"/>
      <c r="B508" s="4"/>
      <c r="C508" s="4"/>
      <c r="E508" s="4"/>
      <c r="F508" s="4"/>
      <c r="G508" s="4"/>
      <c r="H508" s="132"/>
      <c r="I508" s="4"/>
      <c r="J508" s="4"/>
      <c r="K508" s="4"/>
      <c r="L508" s="4"/>
      <c r="M508" s="132"/>
      <c r="N508" s="4"/>
    </row>
  </sheetData>
  <autoFilter ref="A13:Q61"/>
  <mergeCells count="2">
    <mergeCell ref="G8:G9"/>
    <mergeCell ref="M8:M9"/>
  </mergeCells>
  <conditionalFormatting sqref="B151:B500">
    <cfRule type="expression" dxfId="176" priority="404">
      <formula>G151=""</formula>
    </cfRule>
  </conditionalFormatting>
  <conditionalFormatting sqref="G151:H500">
    <cfRule type="expression" dxfId="175" priority="403">
      <formula>#REF!&lt;&gt;""</formula>
    </cfRule>
  </conditionalFormatting>
  <conditionalFormatting sqref="B50">
    <cfRule type="expression" dxfId="174" priority="306">
      <formula>G50=""</formula>
    </cfRule>
  </conditionalFormatting>
  <conditionalFormatting sqref="G50:H50">
    <cfRule type="expression" dxfId="173" priority="305">
      <formula>#REF!&lt;&gt;""</formula>
    </cfRule>
  </conditionalFormatting>
  <conditionalFormatting sqref="G50">
    <cfRule type="containsBlanks" dxfId="172" priority="304">
      <formula>LEN(TRIM(G50))=0</formula>
    </cfRule>
  </conditionalFormatting>
  <conditionalFormatting sqref="B50">
    <cfRule type="expression" dxfId="171" priority="294">
      <formula>G50=""</formula>
    </cfRule>
  </conditionalFormatting>
  <conditionalFormatting sqref="G50:H50">
    <cfRule type="expression" dxfId="170" priority="293">
      <formula>#REF!&lt;&gt;""</formula>
    </cfRule>
  </conditionalFormatting>
  <conditionalFormatting sqref="G50">
    <cfRule type="containsBlanks" dxfId="169" priority="292">
      <formula>LEN(TRIM(G50))=0</formula>
    </cfRule>
  </conditionalFormatting>
  <conditionalFormatting sqref="B50:B56">
    <cfRule type="expression" dxfId="168" priority="231">
      <formula>G50=""</formula>
    </cfRule>
  </conditionalFormatting>
  <conditionalFormatting sqref="G50:H56">
    <cfRule type="expression" dxfId="167" priority="230">
      <formula>#REF!&lt;&gt;""</formula>
    </cfRule>
  </conditionalFormatting>
  <conditionalFormatting sqref="G50:G56">
    <cfRule type="containsBlanks" dxfId="166" priority="229">
      <formula>LEN(TRIM(G50))=0</formula>
    </cfRule>
  </conditionalFormatting>
  <conditionalFormatting sqref="B50:B56">
    <cfRule type="expression" dxfId="165" priority="228">
      <formula>G50=""</formula>
    </cfRule>
  </conditionalFormatting>
  <conditionalFormatting sqref="G50:H56">
    <cfRule type="expression" dxfId="164" priority="227">
      <formula>#REF!&lt;&gt;""</formula>
    </cfRule>
  </conditionalFormatting>
  <conditionalFormatting sqref="G50:G56">
    <cfRule type="containsBlanks" dxfId="163" priority="226">
      <formula>LEN(TRIM(G50))=0</formula>
    </cfRule>
  </conditionalFormatting>
  <conditionalFormatting sqref="B50:B56">
    <cfRule type="expression" dxfId="162" priority="225">
      <formula>G50=""</formula>
    </cfRule>
  </conditionalFormatting>
  <conditionalFormatting sqref="G50:H56">
    <cfRule type="expression" dxfId="161" priority="224">
      <formula>#REF!&lt;&gt;""</formula>
    </cfRule>
  </conditionalFormatting>
  <conditionalFormatting sqref="G50:G56">
    <cfRule type="containsBlanks" dxfId="160" priority="223">
      <formula>LEN(TRIM(G50))=0</formula>
    </cfRule>
  </conditionalFormatting>
  <conditionalFormatting sqref="B50:B56">
    <cfRule type="expression" dxfId="159" priority="222">
      <formula>G50=""</formula>
    </cfRule>
  </conditionalFormatting>
  <conditionalFormatting sqref="G50:H56">
    <cfRule type="expression" dxfId="158" priority="221">
      <formula>#REF!&lt;&gt;""</formula>
    </cfRule>
  </conditionalFormatting>
  <conditionalFormatting sqref="G50:G56">
    <cfRule type="containsBlanks" dxfId="157" priority="220">
      <formula>LEN(TRIM(G50))=0</formula>
    </cfRule>
  </conditionalFormatting>
  <conditionalFormatting sqref="B50:B61">
    <cfRule type="expression" dxfId="156" priority="219">
      <formula>G50=""</formula>
    </cfRule>
  </conditionalFormatting>
  <conditionalFormatting sqref="G50:H61">
    <cfRule type="expression" dxfId="155" priority="218">
      <formula>#REF!&lt;&gt;""</formula>
    </cfRule>
  </conditionalFormatting>
  <conditionalFormatting sqref="G50:G61">
    <cfRule type="containsBlanks" dxfId="154" priority="217">
      <formula>LEN(TRIM(G50))=0</formula>
    </cfRule>
  </conditionalFormatting>
  <conditionalFormatting sqref="B50:B61">
    <cfRule type="expression" dxfId="153" priority="216">
      <formula>G50=""</formula>
    </cfRule>
  </conditionalFormatting>
  <conditionalFormatting sqref="G50:H61">
    <cfRule type="expression" dxfId="152" priority="215">
      <formula>#REF!&lt;&gt;""</formula>
    </cfRule>
  </conditionalFormatting>
  <conditionalFormatting sqref="G50:G61">
    <cfRule type="containsBlanks" dxfId="151" priority="214">
      <formula>LEN(TRIM(G50))=0</formula>
    </cfRule>
  </conditionalFormatting>
  <conditionalFormatting sqref="B49">
    <cfRule type="expression" dxfId="150" priority="39">
      <formula>G49=""</formula>
    </cfRule>
  </conditionalFormatting>
  <conditionalFormatting sqref="G49:H49">
    <cfRule type="expression" dxfId="149" priority="38">
      <formula>#REF!&lt;&gt;""</formula>
    </cfRule>
  </conditionalFormatting>
  <conditionalFormatting sqref="G49">
    <cfRule type="containsBlanks" dxfId="148" priority="37">
      <formula>LEN(TRIM(G49))=0</formula>
    </cfRule>
  </conditionalFormatting>
  <conditionalFormatting sqref="B13:B48">
    <cfRule type="expression" dxfId="147" priority="33">
      <formula>G13=""</formula>
    </cfRule>
  </conditionalFormatting>
  <conditionalFormatting sqref="G39:H48 G36:G38 G31 H30:H38 G25:G27 G28:H29 G23 G18 H13:H27">
    <cfRule type="expression" dxfId="146" priority="32">
      <formula>#REF!&lt;&gt;""</formula>
    </cfRule>
  </conditionalFormatting>
  <conditionalFormatting sqref="G13:G48">
    <cfRule type="containsBlanks" dxfId="145" priority="31">
      <formula>LEN(TRIM(G13))=0</formula>
    </cfRule>
  </conditionalFormatting>
  <conditionalFormatting sqref="B13:B48">
    <cfRule type="expression" dxfId="144" priority="30">
      <formula>G13=""</formula>
    </cfRule>
  </conditionalFormatting>
  <conditionalFormatting sqref="G18 H13:H22 G23:H23 H24 G25:H29 H30 G31:H31 H32:H35 G36:H48">
    <cfRule type="expression" dxfId="143" priority="29">
      <formula>#REF!&lt;&gt;""</formula>
    </cfRule>
  </conditionalFormatting>
  <conditionalFormatting sqref="G13:G48">
    <cfRule type="containsBlanks" dxfId="142" priority="28">
      <formula>LEN(TRIM(G13))=0</formula>
    </cfRule>
  </conditionalFormatting>
  <conditionalFormatting sqref="B13:B48">
    <cfRule type="expression" dxfId="141" priority="27">
      <formula>G13=""</formula>
    </cfRule>
  </conditionalFormatting>
  <conditionalFormatting sqref="G18 H13:H22 G23:H23 H24 G25:H29 H30 G31:H31 H32:H35 G36:H48">
    <cfRule type="expression" dxfId="140" priority="26">
      <formula>#REF!&lt;&gt;""</formula>
    </cfRule>
  </conditionalFormatting>
  <conditionalFormatting sqref="G13:G48">
    <cfRule type="containsBlanks" dxfId="139" priority="25">
      <formula>LEN(TRIM(G13))=0</formula>
    </cfRule>
  </conditionalFormatting>
  <conditionalFormatting sqref="B13:B48">
    <cfRule type="expression" dxfId="138" priority="24">
      <formula>G13=""</formula>
    </cfRule>
  </conditionalFormatting>
  <conditionalFormatting sqref="G18 H13:H22 G23:H23 H24 G25:H29 H30 G31:H31 H32:H35 G36:H48">
    <cfRule type="expression" dxfId="137" priority="23">
      <formula>#REF!&lt;&gt;""</formula>
    </cfRule>
  </conditionalFormatting>
  <conditionalFormatting sqref="G13:G48">
    <cfRule type="containsBlanks" dxfId="136" priority="22">
      <formula>LEN(TRIM(G13))=0</formula>
    </cfRule>
  </conditionalFormatting>
  <conditionalFormatting sqref="B13:B48">
    <cfRule type="expression" dxfId="135" priority="21">
      <formula>G13=""</formula>
    </cfRule>
  </conditionalFormatting>
  <conditionalFormatting sqref="G18 H13:H22 G23:H23 H24 G25:H29 H30 G31:H31 H32:H35 G36:H48">
    <cfRule type="expression" dxfId="134" priority="20">
      <formula>#REF!&lt;&gt;""</formula>
    </cfRule>
  </conditionalFormatting>
  <conditionalFormatting sqref="G13:G48">
    <cfRule type="containsBlanks" dxfId="133" priority="19">
      <formula>LEN(TRIM(G13))=0</formula>
    </cfRule>
  </conditionalFormatting>
  <conditionalFormatting sqref="B13:B48">
    <cfRule type="expression" dxfId="132" priority="18">
      <formula>G13=""</formula>
    </cfRule>
  </conditionalFormatting>
  <conditionalFormatting sqref="G18 H13:H22 G23:H23 H24 G25:H29 H30 G31:H31 H32:H35 G36:H48">
    <cfRule type="expression" dxfId="131" priority="17">
      <formula>#REF!&lt;&gt;""</formula>
    </cfRule>
  </conditionalFormatting>
  <conditionalFormatting sqref="G13:G48">
    <cfRule type="containsBlanks" dxfId="130" priority="16">
      <formula>LEN(TRIM(G13))=0</formula>
    </cfRule>
  </conditionalFormatting>
  <conditionalFormatting sqref="B13:B48">
    <cfRule type="expression" dxfId="129" priority="15">
      <formula>G13=""</formula>
    </cfRule>
  </conditionalFormatting>
  <conditionalFormatting sqref="G18 H13:H22 G23:H23 H24 G25:H29 H30 G31:H31 H32:H35 G36:H48">
    <cfRule type="expression" dxfId="128" priority="14">
      <formula>#REF!&lt;&gt;""</formula>
    </cfRule>
  </conditionalFormatting>
  <conditionalFormatting sqref="G13:G48">
    <cfRule type="containsBlanks" dxfId="127" priority="13">
      <formula>LEN(TRIM(G13))=0</formula>
    </cfRule>
  </conditionalFormatting>
  <conditionalFormatting sqref="B13:B48">
    <cfRule type="expression" dxfId="126" priority="12">
      <formula>G13=""</formula>
    </cfRule>
  </conditionalFormatting>
  <conditionalFormatting sqref="G18 H13:H22 G23:H23 H24 G25:H29 H30 G31:H31 H32:H35 G36:H48">
    <cfRule type="expression" dxfId="125" priority="11">
      <formula>#REF!&lt;&gt;""</formula>
    </cfRule>
  </conditionalFormatting>
  <conditionalFormatting sqref="G13:G48">
    <cfRule type="containsBlanks" dxfId="124" priority="10">
      <formula>LEN(TRIM(G13))=0</formula>
    </cfRule>
  </conditionalFormatting>
  <conditionalFormatting sqref="B13:B48">
    <cfRule type="expression" dxfId="123" priority="9">
      <formula>G13=""</formula>
    </cfRule>
  </conditionalFormatting>
  <conditionalFormatting sqref="G18 H13:H22 G23:H23 H24 G25:H29 H30 G31:H31 H32:H35 G36:H48">
    <cfRule type="expression" dxfId="122" priority="8">
      <formula>#REF!&lt;&gt;""</formula>
    </cfRule>
  </conditionalFormatting>
  <conditionalFormatting sqref="G13:G48">
    <cfRule type="containsBlanks" dxfId="121" priority="7">
      <formula>LEN(TRIM(G13))=0</formula>
    </cfRule>
  </conditionalFormatting>
  <conditionalFormatting sqref="B13:B48">
    <cfRule type="expression" dxfId="120" priority="6">
      <formula>G13=""</formula>
    </cfRule>
  </conditionalFormatting>
  <conditionalFormatting sqref="G18 H13:H22 G23:H23 H24 G25:H29 H30 G31:H31 H32:H35 G36:H48">
    <cfRule type="expression" dxfId="119" priority="5">
      <formula>#REF!&lt;&gt;""</formula>
    </cfRule>
  </conditionalFormatting>
  <conditionalFormatting sqref="G13:G48">
    <cfRule type="containsBlanks" dxfId="118" priority="4">
      <formula>LEN(TRIM(G13))=0</formula>
    </cfRule>
  </conditionalFormatting>
  <conditionalFormatting sqref="B13:B48">
    <cfRule type="expression" dxfId="117" priority="3">
      <formula>G13=""</formula>
    </cfRule>
  </conditionalFormatting>
  <conditionalFormatting sqref="G18 H13:H22 G23:H23 H24 G25:H29 H30 G31:H31 H32:H35 G36:H48">
    <cfRule type="expression" dxfId="116" priority="2">
      <formula>#REF!&lt;&gt;""</formula>
    </cfRule>
  </conditionalFormatting>
  <conditionalFormatting sqref="G13:G48">
    <cfRule type="containsBlanks" dxfId="115" priority="1">
      <formula>LEN(TRIM(G13))=0</formula>
    </cfRule>
  </conditionalFormatting>
  <dataValidations count="5">
    <dataValidation type="list" allowBlank="1" showInputMessage="1" showErrorMessage="1" sqref="B4:B11">
      <formula1>objets</formula1>
    </dataValidation>
    <dataValidation type="list" allowBlank="1" showInputMessage="1" showErrorMessage="1" promptTitle="objets " prompt="objets disponibles" sqref="B151:B500 B35 B12:B24 B37:B61">
      <formula1>OBJET</formula1>
    </dataValidation>
    <dataValidation type="list" allowBlank="1" showInputMessage="1" showErrorMessage="1" sqref="K13:K61">
      <formula1>DEPOTS</formula1>
    </dataValidation>
    <dataValidation type="list" allowBlank="1" showInputMessage="1" showErrorMessage="1" sqref="C13:C34 C36:C61">
      <formula1>BOIS</formula1>
    </dataValidation>
    <dataValidation type="list" allowBlank="1" showInputMessage="1" showErrorMessage="1" sqref="B25:B34 B36">
      <formula1>OBJET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O15"/>
  <sheetViews>
    <sheetView workbookViewId="0">
      <selection activeCell="L29" sqref="L29"/>
    </sheetView>
  </sheetViews>
  <sheetFormatPr baseColWidth="10" defaultRowHeight="15" x14ac:dyDescent="0.25"/>
  <sheetData>
    <row r="2" spans="1:15" ht="28.5" x14ac:dyDescent="0.25">
      <c r="A2" s="22"/>
      <c r="B2" s="170"/>
      <c r="C2" s="175"/>
      <c r="D2" s="176"/>
      <c r="E2" s="30"/>
      <c r="F2" s="30"/>
      <c r="G2" s="30"/>
      <c r="H2" s="30"/>
      <c r="I2" s="174"/>
      <c r="J2" s="24"/>
      <c r="K2" s="36"/>
      <c r="L2" s="24"/>
      <c r="M2" s="151"/>
      <c r="N2" s="24"/>
      <c r="O2" s="223" t="s">
        <v>467</v>
      </c>
    </row>
    <row r="3" spans="1:15" ht="28.5" x14ac:dyDescent="0.25">
      <c r="A3" s="22"/>
      <c r="B3" s="170"/>
      <c r="C3" s="171"/>
      <c r="D3" s="30"/>
      <c r="E3" s="30"/>
      <c r="F3" s="30"/>
      <c r="G3" s="30"/>
      <c r="H3" s="30"/>
      <c r="I3" s="174"/>
      <c r="J3" s="24"/>
      <c r="K3" s="32"/>
      <c r="L3" s="24"/>
      <c r="M3" s="177"/>
      <c r="N3" s="24"/>
      <c r="O3" s="24"/>
    </row>
    <row r="4" spans="1:15" ht="15.75" thickBot="1" x14ac:dyDescent="0.3">
      <c r="A4" s="22"/>
      <c r="B4" s="170"/>
      <c r="C4" s="171"/>
      <c r="D4" s="24"/>
      <c r="E4" s="24"/>
      <c r="F4" s="173"/>
      <c r="G4" s="22"/>
      <c r="H4" s="22"/>
      <c r="I4" s="174"/>
      <c r="J4" s="24"/>
      <c r="K4" s="36"/>
      <c r="L4" s="24"/>
      <c r="M4" s="151"/>
      <c r="N4" s="24"/>
      <c r="O4" s="24"/>
    </row>
    <row r="5" spans="1:15" ht="15.75" thickBot="1" x14ac:dyDescent="0.3">
      <c r="A5" s="22"/>
      <c r="B5" s="170"/>
      <c r="C5" s="171"/>
      <c r="D5" s="24"/>
      <c r="E5" s="24"/>
      <c r="F5" s="173"/>
      <c r="G5" s="224" t="s">
        <v>305</v>
      </c>
      <c r="H5" s="22"/>
      <c r="I5" s="174"/>
      <c r="J5" s="24"/>
      <c r="K5" s="36"/>
      <c r="L5" s="24"/>
      <c r="M5" s="151"/>
      <c r="N5" s="24"/>
      <c r="O5" s="24"/>
    </row>
    <row r="6" spans="1:15" ht="21.75" thickBot="1" x14ac:dyDescent="0.4">
      <c r="A6" s="22"/>
      <c r="B6" s="178"/>
      <c r="C6" s="171"/>
      <c r="D6" s="24"/>
      <c r="E6" s="161"/>
      <c r="F6" s="20"/>
      <c r="G6" s="231" t="s">
        <v>306</v>
      </c>
      <c r="H6" s="231" t="s">
        <v>307</v>
      </c>
      <c r="I6" s="174"/>
      <c r="J6" s="24"/>
      <c r="K6" s="32"/>
      <c r="L6" s="24"/>
      <c r="M6" s="232" t="s">
        <v>301</v>
      </c>
      <c r="N6" s="36"/>
      <c r="O6" s="24"/>
    </row>
    <row r="7" spans="1:15" ht="16.5" thickBot="1" x14ac:dyDescent="0.3">
      <c r="A7" s="22"/>
      <c r="B7" s="170"/>
      <c r="C7" s="171"/>
      <c r="D7" s="24"/>
      <c r="E7" s="24"/>
      <c r="F7" s="24"/>
      <c r="G7" s="231">
        <f>COUNTIF(G13:G149,1)</f>
        <v>0</v>
      </c>
      <c r="H7" s="235">
        <f>COUNTIF($N$9:$N$215,"à renouveler")</f>
        <v>3</v>
      </c>
      <c r="I7" s="174"/>
      <c r="J7" s="24"/>
      <c r="K7" s="173"/>
      <c r="L7" s="22"/>
      <c r="M7" s="233">
        <f>SUBTOTAL(9,M13:M149)</f>
        <v>0</v>
      </c>
      <c r="N7" s="38"/>
      <c r="O7" s="24"/>
    </row>
    <row r="8" spans="1:15" ht="15.75" x14ac:dyDescent="0.25">
      <c r="A8" s="22"/>
      <c r="B8" s="170"/>
      <c r="C8" s="171"/>
      <c r="D8" s="24"/>
      <c r="E8" s="179"/>
      <c r="F8" s="173"/>
      <c r="G8" s="332"/>
      <c r="H8" s="332"/>
      <c r="I8" s="174"/>
      <c r="J8" s="41"/>
      <c r="K8" s="43"/>
      <c r="L8" s="43"/>
      <c r="M8" s="97">
        <f>M7-(M7*15%)</f>
        <v>0</v>
      </c>
      <c r="N8" s="41"/>
      <c r="O8" s="24"/>
    </row>
    <row r="9" spans="1:15" ht="15.75" x14ac:dyDescent="0.25">
      <c r="A9" s="22"/>
      <c r="B9" s="170"/>
      <c r="C9" s="171"/>
      <c r="D9" s="24"/>
      <c r="E9" s="179"/>
      <c r="F9" s="173"/>
      <c r="G9" s="332"/>
      <c r="H9" s="332"/>
      <c r="I9" s="174"/>
      <c r="J9" s="41"/>
      <c r="K9" s="180"/>
      <c r="L9" s="43"/>
      <c r="M9" s="333"/>
      <c r="N9" s="41"/>
      <c r="O9" s="24"/>
    </row>
    <row r="10" spans="1:15" ht="15.75" x14ac:dyDescent="0.25">
      <c r="A10" s="22"/>
      <c r="B10" s="170"/>
      <c r="C10" s="171"/>
      <c r="D10" s="24"/>
      <c r="E10" s="181"/>
      <c r="F10" s="182"/>
      <c r="G10" s="46"/>
      <c r="H10" s="46"/>
      <c r="I10" s="174"/>
      <c r="J10" s="48"/>
      <c r="K10" s="32"/>
      <c r="L10" s="49"/>
      <c r="M10" s="152"/>
      <c r="N10" s="24"/>
      <c r="O10" s="24"/>
    </row>
    <row r="11" spans="1:15" ht="15.75" x14ac:dyDescent="0.25">
      <c r="A11" s="22"/>
      <c r="B11" s="170"/>
      <c r="C11" s="171"/>
      <c r="D11" s="24"/>
      <c r="E11" s="181"/>
      <c r="F11" s="182"/>
      <c r="G11" s="46"/>
      <c r="H11" s="46"/>
      <c r="I11" s="174"/>
      <c r="J11" s="48"/>
      <c r="K11" s="32"/>
      <c r="L11" s="24"/>
      <c r="M11" s="152"/>
      <c r="N11" s="24"/>
      <c r="O11" s="24"/>
    </row>
    <row r="12" spans="1:15" ht="15.75" x14ac:dyDescent="0.25">
      <c r="A12" s="183" t="s">
        <v>231</v>
      </c>
      <c r="B12" s="184" t="s">
        <v>0</v>
      </c>
      <c r="C12" s="184" t="s">
        <v>232</v>
      </c>
      <c r="D12" s="184" t="s">
        <v>233</v>
      </c>
      <c r="E12" s="184" t="s">
        <v>234</v>
      </c>
      <c r="F12" s="183" t="s">
        <v>235</v>
      </c>
      <c r="G12" s="183" t="s">
        <v>236</v>
      </c>
      <c r="H12" s="54" t="s">
        <v>237</v>
      </c>
      <c r="I12" s="185" t="s">
        <v>238</v>
      </c>
      <c r="J12" s="55" t="s">
        <v>239</v>
      </c>
      <c r="K12" s="55" t="s">
        <v>240</v>
      </c>
      <c r="L12" s="54" t="s">
        <v>241</v>
      </c>
      <c r="M12" s="54" t="s">
        <v>242</v>
      </c>
      <c r="N12" s="57" t="s">
        <v>243</v>
      </c>
      <c r="O12" s="36"/>
    </row>
    <row r="13" spans="1:15" ht="15.75" x14ac:dyDescent="0.25">
      <c r="A13" s="146"/>
      <c r="B13" s="363" t="s">
        <v>25</v>
      </c>
      <c r="C13" s="87" t="s">
        <v>89</v>
      </c>
      <c r="D13" s="82" t="s">
        <v>89</v>
      </c>
      <c r="E13" s="93"/>
      <c r="F13" s="66">
        <v>16047</v>
      </c>
      <c r="G13" s="215"/>
      <c r="H13" s="67">
        <v>30</v>
      </c>
      <c r="I13" s="68">
        <v>43059</v>
      </c>
      <c r="J13" s="74" t="s">
        <v>314</v>
      </c>
      <c r="K13" s="75" t="s">
        <v>467</v>
      </c>
      <c r="L13" s="76" t="s">
        <v>314</v>
      </c>
      <c r="M13" s="160" t="s">
        <v>463</v>
      </c>
      <c r="N13" s="77" t="s">
        <v>315</v>
      </c>
    </row>
    <row r="14" spans="1:15" ht="15.75" x14ac:dyDescent="0.25">
      <c r="A14" s="146"/>
      <c r="B14" s="363" t="s">
        <v>448</v>
      </c>
      <c r="C14" s="87" t="s">
        <v>165</v>
      </c>
      <c r="D14" s="82" t="s">
        <v>166</v>
      </c>
      <c r="E14" s="93" t="s">
        <v>447</v>
      </c>
      <c r="F14" s="66">
        <v>16102</v>
      </c>
      <c r="G14" s="215"/>
      <c r="H14" s="67">
        <v>20</v>
      </c>
      <c r="I14" s="68">
        <v>43059</v>
      </c>
      <c r="J14" s="74" t="s">
        <v>314</v>
      </c>
      <c r="K14" s="75" t="s">
        <v>467</v>
      </c>
      <c r="L14" s="76" t="s">
        <v>314</v>
      </c>
      <c r="M14" s="160" t="s">
        <v>468</v>
      </c>
      <c r="N14" s="77" t="s">
        <v>315</v>
      </c>
    </row>
    <row r="15" spans="1:15" ht="15.75" x14ac:dyDescent="0.25">
      <c r="A15" s="146"/>
      <c r="B15" s="363" t="s">
        <v>448</v>
      </c>
      <c r="C15" s="87" t="s">
        <v>68</v>
      </c>
      <c r="D15" s="82" t="s">
        <v>69</v>
      </c>
      <c r="E15" s="93" t="s">
        <v>449</v>
      </c>
      <c r="F15" s="66">
        <v>16103</v>
      </c>
      <c r="G15" s="215"/>
      <c r="H15" s="67">
        <v>20</v>
      </c>
      <c r="I15" s="68">
        <v>43060</v>
      </c>
      <c r="J15" s="74" t="s">
        <v>314</v>
      </c>
      <c r="K15" s="75" t="s">
        <v>467</v>
      </c>
      <c r="L15" s="76" t="s">
        <v>314</v>
      </c>
      <c r="M15" s="160" t="s">
        <v>469</v>
      </c>
      <c r="N15" s="77" t="s">
        <v>315</v>
      </c>
    </row>
  </sheetData>
  <conditionalFormatting sqref="B13:B15">
    <cfRule type="expression" dxfId="114" priority="3">
      <formula>G13=""</formula>
    </cfRule>
  </conditionalFormatting>
  <conditionalFormatting sqref="G13:H15">
    <cfRule type="expression" dxfId="113" priority="2">
      <formula>#REF!&lt;&gt;""</formula>
    </cfRule>
  </conditionalFormatting>
  <conditionalFormatting sqref="G13:G15">
    <cfRule type="containsBlanks" dxfId="112" priority="1">
      <formula>LEN(TRIM(G13))=0</formula>
    </cfRule>
  </conditionalFormatting>
  <dataValidations count="4">
    <dataValidation type="list" allowBlank="1" showInputMessage="1" showErrorMessage="1" sqref="B4:B11">
      <formula1>objets</formula1>
    </dataValidation>
    <dataValidation type="list" allowBlank="1" showInputMessage="1" showErrorMessage="1" promptTitle="objets " prompt="objets disponibles" sqref="B12:B15">
      <formula1>OBJET</formula1>
    </dataValidation>
    <dataValidation type="list" allowBlank="1" showInputMessage="1" showErrorMessage="1" sqref="K13:K15">
      <formula1>DEPOTS</formula1>
    </dataValidation>
    <dataValidation type="list" allowBlank="1" showInputMessage="1" showErrorMessage="1" sqref="C13:C15">
      <formula1>BOIS</formula1>
    </dataValidation>
  </dataValidations>
  <hyperlinks>
    <hyperlink ref="B13" r:id="rId1"/>
    <hyperlink ref="B14" r:id="rId2"/>
    <hyperlink ref="B15" r:id="rId3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2:O56"/>
  <sheetViews>
    <sheetView workbookViewId="0">
      <selection activeCell="B13" sqref="B13"/>
    </sheetView>
  </sheetViews>
  <sheetFormatPr baseColWidth="10" defaultRowHeight="15" x14ac:dyDescent="0.25"/>
  <sheetData>
    <row r="2" spans="1:15" x14ac:dyDescent="0.25">
      <c r="O2" t="s">
        <v>514</v>
      </c>
    </row>
    <row r="9" spans="1:15" ht="15.75" thickBot="1" x14ac:dyDescent="0.3"/>
    <row r="10" spans="1:15" ht="16.5" thickBot="1" x14ac:dyDescent="0.3">
      <c r="G10" s="218">
        <f>SUBTOTAL(9,G13:G1507)</f>
        <v>1</v>
      </c>
    </row>
    <row r="12" spans="1:15" s="58" customFormat="1" ht="12.75" customHeight="1" x14ac:dyDescent="0.25">
      <c r="A12" s="183" t="s">
        <v>231</v>
      </c>
      <c r="B12" s="184" t="s">
        <v>0</v>
      </c>
      <c r="C12" s="184" t="s">
        <v>232</v>
      </c>
      <c r="D12" s="184" t="s">
        <v>233</v>
      </c>
      <c r="E12" s="184" t="s">
        <v>234</v>
      </c>
      <c r="F12" s="183" t="s">
        <v>235</v>
      </c>
      <c r="G12" s="183" t="s">
        <v>236</v>
      </c>
      <c r="H12" s="54" t="s">
        <v>237</v>
      </c>
      <c r="I12" s="185" t="s">
        <v>238</v>
      </c>
      <c r="J12" s="55" t="s">
        <v>239</v>
      </c>
      <c r="K12" s="55" t="s">
        <v>240</v>
      </c>
      <c r="L12" s="54" t="s">
        <v>241</v>
      </c>
      <c r="M12" s="54" t="s">
        <v>242</v>
      </c>
      <c r="N12" s="57" t="s">
        <v>243</v>
      </c>
      <c r="O12" s="36"/>
    </row>
    <row r="13" spans="1:15" ht="15.75" x14ac:dyDescent="0.25">
      <c r="A13" s="146"/>
      <c r="B13" s="363" t="s">
        <v>459</v>
      </c>
      <c r="C13" s="87" t="s">
        <v>5</v>
      </c>
      <c r="D13" s="82" t="str">
        <f>IF(C13="","",VLOOKUP(C13,tableaux!$D$5:E$73,2,FALSE))</f>
        <v>amarante</v>
      </c>
      <c r="E13" s="93" t="s">
        <v>491</v>
      </c>
      <c r="F13" s="66">
        <v>16148</v>
      </c>
      <c r="G13" s="215">
        <v>1</v>
      </c>
      <c r="H13" s="67" t="str">
        <f>IF(B13="","",VLOOKUP(B13,tableaux!$A$4:$B$543,2,FALSE))</f>
        <v>50-80</v>
      </c>
      <c r="I13" s="68">
        <v>43630</v>
      </c>
      <c r="J13" s="74" t="str">
        <f t="shared" ref="J13" si="0">IF(AND(K13="",H13&lt;&gt;"",G13&lt;&gt;""),"dispo","")</f>
        <v/>
      </c>
      <c r="K13" s="75" t="s">
        <v>514</v>
      </c>
      <c r="L13" s="76" t="str">
        <f t="shared" ref="L13" si="1">IF(AND(G13="",K13="gie"),H13/$L$11,"")</f>
        <v/>
      </c>
      <c r="M13" s="160" t="str">
        <f t="shared" ref="M13" si="2">IF(AND(G13="",K13&lt;&gt;"gie"),H13,"")</f>
        <v/>
      </c>
      <c r="N13" s="77" t="str">
        <f t="shared" ref="N13" si="3">IF(AND(B13&lt;&gt;"",G13=""),"à renouveler","")</f>
        <v/>
      </c>
    </row>
    <row r="14" spans="1:15" ht="15.75" x14ac:dyDescent="0.25">
      <c r="A14" s="146"/>
      <c r="B14" s="85"/>
      <c r="C14" s="64"/>
      <c r="D14" s="82"/>
      <c r="E14" s="99"/>
      <c r="F14" s="66"/>
      <c r="G14" s="89"/>
      <c r="H14" s="67"/>
      <c r="I14" s="68"/>
      <c r="J14" s="74"/>
      <c r="K14" s="75"/>
      <c r="L14" s="76"/>
      <c r="M14" s="104"/>
      <c r="N14" s="77"/>
    </row>
    <row r="15" spans="1:15" ht="15.75" x14ac:dyDescent="0.25">
      <c r="A15" s="146"/>
      <c r="B15" s="85"/>
      <c r="C15" s="278"/>
      <c r="D15" s="82"/>
      <c r="E15" s="99"/>
      <c r="F15" s="66"/>
      <c r="G15" s="89"/>
      <c r="H15" s="67"/>
      <c r="I15" s="68"/>
      <c r="J15" s="74"/>
      <c r="K15" s="75"/>
      <c r="L15" s="76"/>
      <c r="M15" s="104"/>
      <c r="N15" s="77"/>
    </row>
    <row r="16" spans="1:15" ht="15.75" x14ac:dyDescent="0.25">
      <c r="A16" s="146"/>
      <c r="B16" s="60"/>
      <c r="C16" s="64"/>
      <c r="D16" s="82"/>
      <c r="E16" s="99"/>
      <c r="F16" s="66"/>
      <c r="G16" s="89"/>
      <c r="H16" s="67"/>
      <c r="I16" s="68"/>
      <c r="J16" s="74"/>
      <c r="K16" s="75"/>
      <c r="L16" s="76"/>
      <c r="M16" s="104"/>
      <c r="N16" s="77"/>
    </row>
    <row r="17" spans="1:14" ht="15.75" x14ac:dyDescent="0.25">
      <c r="A17" s="146"/>
      <c r="B17" s="85"/>
      <c r="C17" s="64"/>
      <c r="D17" s="82"/>
      <c r="E17" s="99"/>
      <c r="F17" s="66"/>
      <c r="G17" s="89"/>
      <c r="H17" s="67"/>
      <c r="I17" s="68"/>
      <c r="J17" s="74"/>
      <c r="K17" s="75"/>
      <c r="L17" s="76"/>
      <c r="M17" s="104"/>
      <c r="N17" s="77"/>
    </row>
    <row r="18" spans="1:14" ht="15.75" x14ac:dyDescent="0.25">
      <c r="A18" s="147"/>
      <c r="B18" s="85"/>
      <c r="C18" s="100"/>
      <c r="D18" s="82"/>
      <c r="E18" s="99"/>
      <c r="F18" s="66"/>
      <c r="G18" s="89"/>
      <c r="H18" s="67"/>
      <c r="I18" s="68"/>
      <c r="J18" s="74"/>
      <c r="K18" s="69"/>
      <c r="L18" s="76"/>
      <c r="M18" s="104"/>
      <c r="N18" s="77"/>
    </row>
    <row r="19" spans="1:14" ht="15.75" x14ac:dyDescent="0.25">
      <c r="A19" s="146"/>
      <c r="B19" s="85"/>
      <c r="C19" s="64"/>
      <c r="D19" s="82"/>
      <c r="E19" s="99"/>
      <c r="F19" s="81"/>
      <c r="G19" s="89"/>
      <c r="H19" s="67"/>
      <c r="I19" s="68"/>
      <c r="J19" s="74"/>
      <c r="K19" s="75"/>
      <c r="L19" s="76"/>
      <c r="M19" s="104"/>
      <c r="N19" s="77"/>
    </row>
    <row r="20" spans="1:14" ht="15.75" x14ac:dyDescent="0.25">
      <c r="A20" s="146"/>
      <c r="B20" s="85"/>
      <c r="C20" s="84"/>
      <c r="D20" s="82"/>
      <c r="E20" s="110"/>
      <c r="F20" s="81"/>
      <c r="G20" s="89"/>
      <c r="H20" s="67"/>
      <c r="I20" s="68"/>
      <c r="J20" s="74"/>
      <c r="K20" s="75"/>
      <c r="L20" s="76"/>
      <c r="M20" s="104"/>
      <c r="N20" s="77"/>
    </row>
    <row r="21" spans="1:14" ht="15.75" x14ac:dyDescent="0.25">
      <c r="A21" s="146"/>
      <c r="B21" s="85"/>
      <c r="C21" s="84"/>
      <c r="D21" s="82"/>
      <c r="E21" s="110"/>
      <c r="F21" s="81"/>
      <c r="G21" s="89"/>
      <c r="H21" s="67"/>
      <c r="I21" s="68"/>
      <c r="J21" s="74"/>
      <c r="K21" s="75"/>
      <c r="L21" s="76"/>
      <c r="M21" s="104"/>
      <c r="N21" s="77"/>
    </row>
    <row r="22" spans="1:14" ht="15.75" x14ac:dyDescent="0.25">
      <c r="A22" s="146"/>
      <c r="B22" s="85"/>
      <c r="C22" s="87"/>
      <c r="D22" s="82"/>
      <c r="E22" s="111"/>
      <c r="F22" s="88"/>
      <c r="G22" s="89"/>
      <c r="H22" s="67"/>
      <c r="I22" s="68"/>
      <c r="J22" s="74"/>
      <c r="K22" s="75"/>
      <c r="L22" s="76"/>
      <c r="M22" s="104"/>
      <c r="N22" s="77"/>
    </row>
    <row r="23" spans="1:14" ht="15.75" x14ac:dyDescent="0.25">
      <c r="A23" s="146"/>
      <c r="B23" s="85"/>
      <c r="C23" s="87"/>
      <c r="D23" s="82"/>
      <c r="E23" s="111"/>
      <c r="F23" s="88"/>
      <c r="G23" s="89"/>
      <c r="H23" s="67"/>
      <c r="I23" s="259"/>
      <c r="J23" s="74"/>
      <c r="K23" s="75"/>
      <c r="L23" s="76"/>
      <c r="M23" s="104"/>
      <c r="N23" s="77"/>
    </row>
    <row r="24" spans="1:14" ht="15.75" x14ac:dyDescent="0.25">
      <c r="A24" s="146"/>
      <c r="B24" s="85"/>
      <c r="C24" s="87"/>
      <c r="D24" s="82"/>
      <c r="E24" s="93"/>
      <c r="F24" s="66"/>
      <c r="G24" s="215"/>
      <c r="H24" s="67"/>
      <c r="I24" s="68"/>
      <c r="J24" s="74"/>
      <c r="K24" s="75"/>
      <c r="L24" s="76"/>
      <c r="M24" s="160"/>
      <c r="N24" s="77"/>
    </row>
    <row r="25" spans="1:14" ht="15.75" x14ac:dyDescent="0.25">
      <c r="A25" s="146"/>
      <c r="B25" s="85"/>
      <c r="C25" s="87"/>
      <c r="D25" s="82"/>
      <c r="E25" s="93"/>
      <c r="F25" s="66"/>
      <c r="G25" s="215"/>
      <c r="H25" s="67"/>
      <c r="I25" s="68"/>
      <c r="J25" s="74"/>
      <c r="K25" s="75"/>
      <c r="L25" s="76"/>
      <c r="M25" s="160"/>
      <c r="N25" s="77"/>
    </row>
    <row r="26" spans="1:14" ht="15.75" x14ac:dyDescent="0.25">
      <c r="A26" s="146"/>
      <c r="B26" s="85"/>
      <c r="C26" s="87"/>
      <c r="D26" s="82"/>
      <c r="E26" s="93"/>
      <c r="F26" s="66"/>
      <c r="G26" s="215"/>
      <c r="H26" s="67"/>
      <c r="I26" s="68"/>
      <c r="J26" s="74"/>
      <c r="K26" s="75"/>
      <c r="L26" s="76"/>
      <c r="M26" s="160"/>
      <c r="N26" s="77"/>
    </row>
    <row r="27" spans="1:14" ht="15.75" x14ac:dyDescent="0.25">
      <c r="A27" s="146"/>
      <c r="B27" s="85"/>
      <c r="C27" s="87"/>
      <c r="D27" s="82"/>
      <c r="E27" s="93"/>
      <c r="F27" s="66"/>
      <c r="G27" s="215"/>
      <c r="H27" s="67"/>
      <c r="I27" s="68"/>
      <c r="J27" s="74"/>
      <c r="K27" s="75"/>
      <c r="L27" s="76"/>
      <c r="M27" s="160"/>
      <c r="N27" s="77"/>
    </row>
    <row r="28" spans="1:14" ht="15.75" x14ac:dyDescent="0.25">
      <c r="A28" s="146"/>
      <c r="B28" s="85"/>
      <c r="C28" s="87"/>
      <c r="D28" s="82"/>
      <c r="E28" s="93"/>
      <c r="F28" s="66"/>
      <c r="G28" s="215"/>
      <c r="H28" s="67"/>
      <c r="I28" s="68"/>
      <c r="J28" s="74"/>
      <c r="K28" s="75"/>
      <c r="L28" s="76"/>
      <c r="M28" s="160"/>
      <c r="N28" s="77"/>
    </row>
    <row r="29" spans="1:14" ht="15.75" x14ac:dyDescent="0.25">
      <c r="A29" s="146"/>
      <c r="B29" s="85"/>
      <c r="C29" s="87"/>
      <c r="D29" s="82"/>
      <c r="E29" s="93"/>
      <c r="F29" s="66"/>
      <c r="G29" s="215"/>
      <c r="H29" s="67"/>
      <c r="I29" s="68"/>
      <c r="J29" s="74"/>
      <c r="K29" s="75"/>
      <c r="L29" s="76"/>
      <c r="M29" s="160"/>
      <c r="N29" s="77"/>
    </row>
    <row r="30" spans="1:14" ht="15.75" x14ac:dyDescent="0.25">
      <c r="A30" s="146"/>
      <c r="B30" s="85"/>
      <c r="C30" s="87"/>
      <c r="D30" s="82"/>
      <c r="E30" s="93"/>
      <c r="F30" s="66"/>
      <c r="G30" s="215"/>
      <c r="H30" s="67"/>
      <c r="I30" s="68"/>
      <c r="J30" s="74"/>
      <c r="K30" s="75"/>
      <c r="L30" s="76"/>
      <c r="M30" s="160"/>
      <c r="N30" s="77"/>
    </row>
    <row r="31" spans="1:14" ht="15.75" x14ac:dyDescent="0.25">
      <c r="A31" s="146"/>
      <c r="B31" s="85"/>
      <c r="C31" s="87"/>
      <c r="D31" s="82"/>
      <c r="E31" s="93"/>
      <c r="F31" s="66"/>
      <c r="G31" s="215"/>
      <c r="H31" s="67"/>
      <c r="I31" s="68"/>
      <c r="J31" s="74"/>
      <c r="K31" s="75"/>
      <c r="L31" s="76"/>
      <c r="M31" s="160"/>
      <c r="N31" s="77"/>
    </row>
    <row r="32" spans="1:14" ht="15.75" x14ac:dyDescent="0.25">
      <c r="A32" s="146"/>
      <c r="B32" s="287"/>
      <c r="C32" s="87"/>
      <c r="D32" s="82"/>
      <c r="E32" s="93"/>
      <c r="F32" s="66"/>
      <c r="G32" s="215"/>
      <c r="H32" s="67"/>
      <c r="I32" s="68"/>
      <c r="J32" s="74"/>
      <c r="K32" s="75"/>
      <c r="L32" s="76"/>
      <c r="M32" s="160"/>
      <c r="N32" s="77"/>
    </row>
    <row r="33" spans="1:14" ht="15.75" x14ac:dyDescent="0.25">
      <c r="A33" s="146"/>
      <c r="B33" s="85"/>
      <c r="C33" s="87"/>
      <c r="D33" s="82"/>
      <c r="E33" s="93"/>
      <c r="F33" s="66"/>
      <c r="G33" s="215"/>
      <c r="H33" s="67"/>
      <c r="I33" s="68"/>
      <c r="J33" s="74"/>
      <c r="K33" s="75"/>
      <c r="L33" s="76"/>
      <c r="M33" s="160"/>
      <c r="N33" s="77"/>
    </row>
    <row r="34" spans="1:14" ht="15.75" x14ac:dyDescent="0.25">
      <c r="A34" s="146"/>
      <c r="B34" s="85"/>
      <c r="C34" s="87"/>
      <c r="D34" s="82"/>
      <c r="E34" s="93"/>
      <c r="F34" s="66"/>
      <c r="G34" s="215"/>
      <c r="H34" s="67"/>
      <c r="I34" s="68"/>
      <c r="J34" s="74"/>
      <c r="K34" s="75"/>
      <c r="L34" s="76"/>
      <c r="M34" s="160"/>
      <c r="N34" s="77"/>
    </row>
    <row r="35" spans="1:14" ht="15.75" x14ac:dyDescent="0.25">
      <c r="A35" s="146"/>
      <c r="B35" s="85"/>
      <c r="C35" s="87"/>
      <c r="D35" s="82"/>
      <c r="E35" s="93"/>
      <c r="F35" s="66"/>
      <c r="G35" s="215"/>
      <c r="H35" s="67"/>
      <c r="I35" s="68"/>
      <c r="J35" s="74"/>
      <c r="K35" s="75"/>
      <c r="L35" s="76"/>
      <c r="M35" s="160"/>
      <c r="N35" s="77"/>
    </row>
    <row r="36" spans="1:14" ht="15.75" x14ac:dyDescent="0.25">
      <c r="A36" s="146"/>
      <c r="B36" s="85"/>
      <c r="C36" s="87"/>
      <c r="D36" s="82"/>
      <c r="E36" s="93"/>
      <c r="F36" s="66"/>
      <c r="G36" s="215"/>
      <c r="H36" s="67"/>
      <c r="I36" s="68"/>
      <c r="J36" s="74"/>
      <c r="K36" s="75"/>
      <c r="L36" s="76"/>
      <c r="M36" s="160"/>
      <c r="N36" s="77"/>
    </row>
    <row r="37" spans="1:14" ht="15.75" x14ac:dyDescent="0.25">
      <c r="A37" s="146"/>
      <c r="B37" s="85"/>
      <c r="C37" s="87"/>
      <c r="D37" s="82"/>
      <c r="E37" s="93"/>
      <c r="F37" s="66"/>
      <c r="G37" s="215"/>
      <c r="H37" s="67"/>
      <c r="I37" s="68"/>
      <c r="J37" s="74"/>
      <c r="K37" s="75"/>
      <c r="L37" s="76"/>
      <c r="M37" s="160"/>
      <c r="N37" s="77"/>
    </row>
    <row r="38" spans="1:14" ht="15.75" x14ac:dyDescent="0.25">
      <c r="A38" s="146"/>
      <c r="B38" s="85"/>
      <c r="C38" s="87"/>
      <c r="D38" s="82"/>
      <c r="E38" s="93"/>
      <c r="F38" s="66"/>
      <c r="G38" s="215"/>
      <c r="H38" s="67"/>
      <c r="I38" s="68"/>
      <c r="J38" s="74"/>
      <c r="K38" s="75"/>
      <c r="L38" s="76"/>
      <c r="M38" s="160"/>
      <c r="N38" s="77"/>
    </row>
    <row r="39" spans="1:14" ht="15.75" x14ac:dyDescent="0.25">
      <c r="A39" s="146"/>
      <c r="B39" s="85"/>
      <c r="C39" s="87"/>
      <c r="D39" s="82"/>
      <c r="E39" s="93"/>
      <c r="F39" s="66"/>
      <c r="G39" s="215"/>
      <c r="H39" s="67"/>
      <c r="I39" s="68"/>
      <c r="J39" s="74"/>
      <c r="K39" s="75"/>
      <c r="L39" s="76"/>
      <c r="M39" s="160"/>
      <c r="N39" s="77"/>
    </row>
    <row r="40" spans="1:14" ht="15.75" x14ac:dyDescent="0.25">
      <c r="A40" s="146"/>
      <c r="B40" s="85"/>
      <c r="C40" s="87"/>
      <c r="D40" s="82"/>
      <c r="E40" s="93"/>
      <c r="F40" s="66"/>
      <c r="G40" s="215"/>
      <c r="H40" s="67"/>
      <c r="I40" s="68"/>
      <c r="J40" s="74"/>
      <c r="K40" s="75"/>
      <c r="L40" s="76"/>
      <c r="M40" s="160"/>
      <c r="N40" s="77"/>
    </row>
    <row r="41" spans="1:14" ht="15.75" x14ac:dyDescent="0.25">
      <c r="A41" s="146"/>
      <c r="B41" s="85"/>
      <c r="C41" s="87"/>
      <c r="D41" s="82"/>
      <c r="E41" s="93"/>
      <c r="F41" s="66"/>
      <c r="G41" s="215"/>
      <c r="H41" s="67"/>
      <c r="I41" s="68"/>
      <c r="J41" s="74"/>
      <c r="K41" s="75"/>
      <c r="L41" s="76"/>
      <c r="M41" s="160"/>
      <c r="N41" s="77"/>
    </row>
    <row r="42" spans="1:14" ht="15.75" x14ac:dyDescent="0.25">
      <c r="A42" s="146"/>
      <c r="B42" s="85"/>
      <c r="C42" s="87"/>
      <c r="D42" s="82"/>
      <c r="E42" s="93"/>
      <c r="F42" s="66"/>
      <c r="G42" s="215"/>
      <c r="H42" s="67"/>
      <c r="I42" s="68"/>
      <c r="J42" s="74"/>
      <c r="K42" s="75"/>
      <c r="L42" s="76"/>
      <c r="M42" s="160"/>
      <c r="N42" s="77"/>
    </row>
    <row r="43" spans="1:14" ht="15.75" x14ac:dyDescent="0.25">
      <c r="A43" s="146"/>
      <c r="B43" s="85"/>
      <c r="C43" s="87"/>
      <c r="D43" s="82"/>
      <c r="E43" s="93"/>
      <c r="F43" s="66"/>
      <c r="G43" s="215"/>
      <c r="H43" s="67"/>
      <c r="I43" s="68"/>
      <c r="J43" s="74"/>
      <c r="K43" s="75"/>
      <c r="L43" s="76"/>
      <c r="M43" s="160"/>
      <c r="N43" s="77"/>
    </row>
    <row r="44" spans="1:14" ht="15.75" x14ac:dyDescent="0.25">
      <c r="A44" s="146"/>
      <c r="B44" s="344"/>
      <c r="C44" s="87"/>
      <c r="D44" s="82"/>
      <c r="E44" s="93"/>
      <c r="F44" s="66"/>
      <c r="G44" s="215"/>
      <c r="H44" s="67"/>
      <c r="I44" s="68"/>
      <c r="J44" s="74"/>
      <c r="K44" s="75"/>
      <c r="L44" s="76"/>
      <c r="M44" s="160"/>
      <c r="N44" s="77"/>
    </row>
    <row r="45" spans="1:14" ht="15.75" x14ac:dyDescent="0.25">
      <c r="A45" s="146"/>
      <c r="B45" s="85"/>
      <c r="C45" s="87"/>
      <c r="D45" s="82"/>
      <c r="E45" s="93"/>
      <c r="F45" s="66"/>
      <c r="G45" s="215"/>
      <c r="H45" s="67"/>
      <c r="I45" s="68"/>
      <c r="J45" s="74"/>
      <c r="K45" s="75"/>
      <c r="L45" s="76"/>
      <c r="M45" s="160"/>
      <c r="N45" s="77"/>
    </row>
    <row r="46" spans="1:14" ht="15.75" x14ac:dyDescent="0.25">
      <c r="A46" s="146"/>
      <c r="B46" s="287"/>
      <c r="C46" s="87"/>
      <c r="D46" s="82"/>
      <c r="E46" s="93"/>
      <c r="F46" s="66"/>
      <c r="G46" s="215"/>
      <c r="H46" s="67"/>
      <c r="I46" s="68"/>
      <c r="J46" s="74"/>
      <c r="K46" s="75"/>
      <c r="L46" s="76"/>
      <c r="M46" s="160"/>
      <c r="N46" s="77"/>
    </row>
    <row r="47" spans="1:14" ht="15.75" x14ac:dyDescent="0.25">
      <c r="A47" s="146"/>
      <c r="B47" s="85"/>
      <c r="C47" s="87"/>
      <c r="D47" s="82"/>
      <c r="E47" s="93"/>
      <c r="F47" s="66"/>
      <c r="G47" s="215"/>
      <c r="H47" s="67"/>
      <c r="I47" s="68"/>
      <c r="J47" s="74"/>
      <c r="K47" s="75"/>
      <c r="L47" s="76"/>
      <c r="M47" s="160"/>
      <c r="N47" s="77"/>
    </row>
    <row r="48" spans="1:14" ht="15.75" x14ac:dyDescent="0.25">
      <c r="A48" s="146"/>
      <c r="B48" s="287"/>
      <c r="C48" s="87"/>
      <c r="D48" s="82"/>
      <c r="E48" s="93"/>
      <c r="F48" s="66"/>
      <c r="G48" s="215"/>
      <c r="H48" s="67"/>
      <c r="I48" s="68"/>
      <c r="J48" s="74"/>
      <c r="K48" s="75"/>
      <c r="L48" s="76"/>
      <c r="M48" s="160"/>
      <c r="N48" s="77"/>
    </row>
    <row r="49" spans="1:14" ht="15.75" x14ac:dyDescent="0.25">
      <c r="A49" s="146"/>
      <c r="B49" s="287"/>
      <c r="C49" s="87"/>
      <c r="D49" s="82"/>
      <c r="E49" s="93"/>
      <c r="F49" s="66"/>
      <c r="G49" s="215"/>
      <c r="H49" s="67"/>
      <c r="I49" s="68"/>
      <c r="J49" s="74"/>
      <c r="K49" s="75"/>
      <c r="L49" s="76"/>
      <c r="M49" s="160"/>
      <c r="N49" s="77"/>
    </row>
    <row r="50" spans="1:14" ht="15.75" x14ac:dyDescent="0.25">
      <c r="A50" s="146"/>
      <c r="B50" s="85"/>
      <c r="C50" s="87"/>
      <c r="D50" s="82"/>
      <c r="E50" s="93"/>
      <c r="F50" s="66"/>
      <c r="G50" s="215"/>
      <c r="H50" s="67"/>
      <c r="I50" s="68"/>
      <c r="J50" s="74"/>
      <c r="K50" s="75"/>
      <c r="L50" s="76"/>
      <c r="M50" s="160"/>
      <c r="N50" s="77"/>
    </row>
    <row r="51" spans="1:14" ht="15.75" x14ac:dyDescent="0.25">
      <c r="A51" s="146"/>
      <c r="B51" s="85"/>
      <c r="C51" s="87"/>
      <c r="D51" s="82"/>
      <c r="E51" s="93"/>
      <c r="F51" s="66"/>
      <c r="G51" s="215"/>
      <c r="H51" s="67"/>
      <c r="I51" s="68"/>
      <c r="J51" s="74"/>
      <c r="K51" s="75"/>
      <c r="L51" s="76"/>
      <c r="M51" s="160"/>
      <c r="N51" s="77"/>
    </row>
    <row r="52" spans="1:14" ht="15.75" x14ac:dyDescent="0.25">
      <c r="A52" s="146"/>
      <c r="B52" s="85"/>
      <c r="C52" s="87"/>
      <c r="D52" s="82"/>
      <c r="E52" s="93"/>
      <c r="F52" s="66"/>
      <c r="G52" s="215"/>
      <c r="H52" s="67"/>
      <c r="I52" s="68"/>
      <c r="J52" s="74"/>
      <c r="K52" s="75"/>
      <c r="L52" s="76"/>
      <c r="M52" s="160"/>
      <c r="N52" s="77"/>
    </row>
    <row r="53" spans="1:14" ht="15.75" x14ac:dyDescent="0.25">
      <c r="A53" s="146"/>
      <c r="B53" s="85"/>
      <c r="C53" s="87"/>
      <c r="D53" s="82"/>
      <c r="E53" s="93"/>
      <c r="F53" s="66"/>
      <c r="G53" s="215"/>
      <c r="H53" s="67"/>
      <c r="I53" s="68"/>
      <c r="J53" s="74"/>
      <c r="K53" s="75"/>
      <c r="L53" s="76"/>
      <c r="M53" s="160"/>
      <c r="N53" s="77"/>
    </row>
    <row r="54" spans="1:14" ht="15.75" x14ac:dyDescent="0.25">
      <c r="A54" s="146"/>
      <c r="B54" s="287"/>
      <c r="C54" s="87"/>
      <c r="D54" s="82"/>
      <c r="E54" s="93"/>
      <c r="F54" s="66"/>
      <c r="G54" s="215"/>
      <c r="H54" s="67"/>
      <c r="I54" s="68"/>
      <c r="J54" s="74"/>
      <c r="K54" s="75"/>
      <c r="L54" s="76"/>
      <c r="M54" s="160"/>
      <c r="N54" s="77"/>
    </row>
    <row r="55" spans="1:14" ht="15.75" x14ac:dyDescent="0.25">
      <c r="A55" s="146"/>
      <c r="B55" s="85"/>
      <c r="C55" s="87"/>
      <c r="D55" s="82"/>
      <c r="E55" s="93"/>
      <c r="F55" s="66"/>
      <c r="G55" s="215"/>
      <c r="H55" s="67"/>
      <c r="I55" s="68"/>
      <c r="J55" s="74"/>
      <c r="K55" s="75"/>
      <c r="L55" s="76"/>
      <c r="M55" s="160"/>
      <c r="N55" s="77"/>
    </row>
    <row r="56" spans="1:14" ht="15.75" x14ac:dyDescent="0.25">
      <c r="A56" s="146"/>
      <c r="B56" s="85"/>
      <c r="C56" s="87"/>
      <c r="D56" s="82"/>
      <c r="E56" s="93"/>
      <c r="F56" s="66"/>
      <c r="G56" s="215"/>
      <c r="H56" s="67"/>
      <c r="I56" s="68"/>
      <c r="J56" s="74"/>
      <c r="K56" s="75"/>
      <c r="L56" s="76"/>
      <c r="M56" s="160"/>
      <c r="N56" s="77"/>
    </row>
  </sheetData>
  <conditionalFormatting sqref="B47:B48 B50:B56 B39:B45 B14:B34">
    <cfRule type="expression" dxfId="111" priority="36">
      <formula>G14=""</formula>
    </cfRule>
  </conditionalFormatting>
  <conditionalFormatting sqref="G23:G56 G20 H14:H56">
    <cfRule type="expression" dxfId="110" priority="35">
      <formula>#REF!&lt;&gt;""</formula>
    </cfRule>
  </conditionalFormatting>
  <conditionalFormatting sqref="G14:G56">
    <cfRule type="containsBlanks" dxfId="109" priority="34">
      <formula>LEN(TRIM(G14))=0</formula>
    </cfRule>
  </conditionalFormatting>
  <conditionalFormatting sqref="B35:B38">
    <cfRule type="expression" dxfId="108" priority="33">
      <formula>#REF!=""</formula>
    </cfRule>
  </conditionalFormatting>
  <conditionalFormatting sqref="B46">
    <cfRule type="expression" dxfId="107" priority="31">
      <formula>G46=""</formula>
    </cfRule>
  </conditionalFormatting>
  <conditionalFormatting sqref="B49">
    <cfRule type="expression" dxfId="106" priority="32">
      <formula>G50=""</formula>
    </cfRule>
  </conditionalFormatting>
  <conditionalFormatting sqref="B13">
    <cfRule type="expression" dxfId="105" priority="3">
      <formula>G13=""</formula>
    </cfRule>
  </conditionalFormatting>
  <conditionalFormatting sqref="G13:H13">
    <cfRule type="expression" dxfId="104" priority="2">
      <formula>#REF!&lt;&gt;""</formula>
    </cfRule>
  </conditionalFormatting>
  <conditionalFormatting sqref="G13">
    <cfRule type="containsBlanks" dxfId="103" priority="1">
      <formula>LEN(TRIM(G13))=0</formula>
    </cfRule>
  </conditionalFormatting>
  <dataValidations count="4">
    <dataValidation type="list" allowBlank="1" showInputMessage="1" showErrorMessage="1" promptTitle="objets " prompt="objets disponibles" sqref="B24:B56 B12:B21">
      <formula1>OBJET</formula1>
    </dataValidation>
    <dataValidation type="list" allowBlank="1" showInputMessage="1" showErrorMessage="1" sqref="K13:K56">
      <formula1>DEPOTS</formula1>
    </dataValidation>
    <dataValidation type="list" allowBlank="1" showInputMessage="1" showErrorMessage="1" sqref="C13:C56">
      <formula1>BOIS</formula1>
    </dataValidation>
    <dataValidation type="list" allowBlank="1" showInputMessage="1" showErrorMessage="1" sqref="B22:B23">
      <formula1>OBJET</formula1>
    </dataValidation>
  </dataValidations>
  <hyperlinks>
    <hyperlink ref="B13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O22"/>
  <sheetViews>
    <sheetView workbookViewId="0">
      <selection activeCell="F26" sqref="F26"/>
    </sheetView>
  </sheetViews>
  <sheetFormatPr baseColWidth="10" defaultRowHeight="15" x14ac:dyDescent="0.25"/>
  <sheetData>
    <row r="2" spans="1:15" x14ac:dyDescent="0.25">
      <c r="O2" s="298" t="s">
        <v>381</v>
      </c>
    </row>
    <row r="12" spans="1:15" ht="15.75" x14ac:dyDescent="0.25">
      <c r="A12" s="291" t="s">
        <v>231</v>
      </c>
      <c r="B12" s="292" t="s">
        <v>0</v>
      </c>
      <c r="C12" s="292" t="s">
        <v>232</v>
      </c>
      <c r="D12" s="293" t="s">
        <v>233</v>
      </c>
      <c r="E12" s="294" t="s">
        <v>234</v>
      </c>
      <c r="F12" s="295" t="s">
        <v>235</v>
      </c>
      <c r="G12" s="295" t="s">
        <v>236</v>
      </c>
      <c r="H12" s="269" t="s">
        <v>237</v>
      </c>
      <c r="I12" s="261" t="s">
        <v>238</v>
      </c>
      <c r="J12" s="270" t="s">
        <v>239</v>
      </c>
      <c r="K12" s="296" t="s">
        <v>240</v>
      </c>
      <c r="L12" s="297" t="s">
        <v>313</v>
      </c>
      <c r="M12" s="272" t="s">
        <v>242</v>
      </c>
      <c r="N12" s="272" t="s">
        <v>243</v>
      </c>
    </row>
    <row r="13" spans="1:15" ht="15.75" x14ac:dyDescent="0.25">
      <c r="A13" s="146">
        <v>42673</v>
      </c>
      <c r="B13" s="363" t="s">
        <v>148</v>
      </c>
      <c r="C13" s="87" t="s">
        <v>86</v>
      </c>
      <c r="D13" s="82" t="str">
        <f>IF(C13="","",VLOOKUP(C13,tableaux!$D$5:E$73,2,FALSE))</f>
        <v>houx</v>
      </c>
      <c r="E13" s="93"/>
      <c r="F13" s="66"/>
      <c r="G13" s="215">
        <v>1</v>
      </c>
      <c r="H13" s="67">
        <f>IF(B13="","",VLOOKUP(B13,tableaux!$A$4:$B$543,2,FALSE))</f>
        <v>8</v>
      </c>
      <c r="I13" s="259"/>
      <c r="J13" s="74" t="str">
        <f t="shared" ref="J13:J22" si="0">IF(AND(K13="",H13&lt;&gt;"",G13&lt;&gt;""),"dispo","")</f>
        <v/>
      </c>
      <c r="K13" s="75" t="s">
        <v>381</v>
      </c>
      <c r="L13" s="76" t="str">
        <f t="shared" ref="L13:L22" si="1">IF(AND(G13="",K13="gie"),H13/$L$11,"")</f>
        <v/>
      </c>
      <c r="M13" s="160" t="str">
        <f t="shared" ref="M13:M22" si="2">IF(AND(G13="",K13&lt;&gt;"gie"),H13,"")</f>
        <v/>
      </c>
      <c r="N13" s="77" t="str">
        <f t="shared" ref="N13:N22" si="3">IF(AND(B13&lt;&gt;"",G13=""),"à renouveler","")</f>
        <v/>
      </c>
    </row>
    <row r="14" spans="1:15" ht="15.75" x14ac:dyDescent="0.25">
      <c r="A14" s="146">
        <v>42673</v>
      </c>
      <c r="B14" s="363" t="s">
        <v>148</v>
      </c>
      <c r="C14" s="87" t="s">
        <v>86</v>
      </c>
      <c r="D14" s="82" t="str">
        <f>IF(C14="","",VLOOKUP(C14,tableaux!$D$5:E$73,2,FALSE))</f>
        <v>houx</v>
      </c>
      <c r="E14" s="93"/>
      <c r="F14" s="66"/>
      <c r="G14" s="215">
        <v>1</v>
      </c>
      <c r="H14" s="67">
        <f>IF(B14="","",VLOOKUP(B14,tableaux!$A$4:$B$543,2,FALSE))</f>
        <v>8</v>
      </c>
      <c r="I14" s="259"/>
      <c r="J14" s="74" t="str">
        <f t="shared" si="0"/>
        <v/>
      </c>
      <c r="K14" s="75" t="s">
        <v>381</v>
      </c>
      <c r="L14" s="76" t="str">
        <f t="shared" si="1"/>
        <v/>
      </c>
      <c r="M14" s="160" t="str">
        <f t="shared" si="2"/>
        <v/>
      </c>
      <c r="N14" s="77" t="str">
        <f t="shared" si="3"/>
        <v/>
      </c>
    </row>
    <row r="15" spans="1:15" ht="15.75" x14ac:dyDescent="0.25">
      <c r="A15" s="146">
        <v>42673</v>
      </c>
      <c r="B15" s="363" t="s">
        <v>148</v>
      </c>
      <c r="C15" s="87" t="s">
        <v>108</v>
      </c>
      <c r="D15" s="82" t="str">
        <f>IF(C15="","",VLOOKUP(C15,tableaux!$D$5:E$73,2,FALSE))</f>
        <v>merisier</v>
      </c>
      <c r="E15" s="93"/>
      <c r="F15" s="66"/>
      <c r="G15" s="215">
        <v>1</v>
      </c>
      <c r="H15" s="67">
        <f>IF(B15="","",VLOOKUP(B15,tableaux!$A$4:$B$543,2,FALSE))</f>
        <v>8</v>
      </c>
      <c r="I15" s="259"/>
      <c r="J15" s="74" t="str">
        <f t="shared" si="0"/>
        <v/>
      </c>
      <c r="K15" s="75" t="s">
        <v>381</v>
      </c>
      <c r="L15" s="76" t="str">
        <f t="shared" si="1"/>
        <v/>
      </c>
      <c r="M15" s="160" t="str">
        <f t="shared" si="2"/>
        <v/>
      </c>
      <c r="N15" s="77" t="str">
        <f t="shared" si="3"/>
        <v/>
      </c>
    </row>
    <row r="16" spans="1:15" ht="15.75" x14ac:dyDescent="0.25">
      <c r="A16" s="146">
        <v>42673</v>
      </c>
      <c r="B16" s="363" t="s">
        <v>148</v>
      </c>
      <c r="C16" s="87" t="s">
        <v>108</v>
      </c>
      <c r="D16" s="82" t="str">
        <f>IF(C16="","",VLOOKUP(C16,tableaux!$D$5:E$73,2,FALSE))</f>
        <v>merisier</v>
      </c>
      <c r="E16" s="93"/>
      <c r="F16" s="66"/>
      <c r="G16" s="215">
        <v>1</v>
      </c>
      <c r="H16" s="67">
        <f>IF(B16="","",VLOOKUP(B16,tableaux!$A$4:$B$543,2,FALSE))</f>
        <v>8</v>
      </c>
      <c r="I16" s="259"/>
      <c r="J16" s="74" t="str">
        <f t="shared" si="0"/>
        <v/>
      </c>
      <c r="K16" s="75" t="s">
        <v>381</v>
      </c>
      <c r="L16" s="76" t="str">
        <f t="shared" si="1"/>
        <v/>
      </c>
      <c r="M16" s="160" t="str">
        <f t="shared" si="2"/>
        <v/>
      </c>
      <c r="N16" s="77" t="str">
        <f t="shared" si="3"/>
        <v/>
      </c>
    </row>
    <row r="17" spans="1:14" ht="15.75" x14ac:dyDescent="0.25">
      <c r="A17" s="146">
        <v>42673</v>
      </c>
      <c r="B17" s="363" t="s">
        <v>148</v>
      </c>
      <c r="C17" s="87" t="s">
        <v>108</v>
      </c>
      <c r="D17" s="82" t="str">
        <f>IF(C17="","",VLOOKUP(C17,tableaux!$D$5:E$73,2,FALSE))</f>
        <v>merisier</v>
      </c>
      <c r="E17" s="93"/>
      <c r="F17" s="66"/>
      <c r="G17" s="215">
        <v>1</v>
      </c>
      <c r="H17" s="67">
        <f>IF(B17="","",VLOOKUP(B17,tableaux!$A$4:$B$543,2,FALSE))</f>
        <v>8</v>
      </c>
      <c r="I17" s="259"/>
      <c r="J17" s="74" t="str">
        <f t="shared" si="0"/>
        <v/>
      </c>
      <c r="K17" s="75" t="s">
        <v>381</v>
      </c>
      <c r="L17" s="76" t="str">
        <f t="shared" si="1"/>
        <v/>
      </c>
      <c r="M17" s="160" t="str">
        <f t="shared" si="2"/>
        <v/>
      </c>
      <c r="N17" s="77" t="str">
        <f t="shared" si="3"/>
        <v/>
      </c>
    </row>
    <row r="18" spans="1:14" ht="15.75" x14ac:dyDescent="0.25">
      <c r="A18" s="146">
        <v>42673</v>
      </c>
      <c r="B18" s="363" t="s">
        <v>148</v>
      </c>
      <c r="C18" s="87" t="s">
        <v>108</v>
      </c>
      <c r="D18" s="82" t="str">
        <f>IF(C18="","",VLOOKUP(C18,tableaux!$D$5:E$73,2,FALSE))</f>
        <v>merisier</v>
      </c>
      <c r="E18" s="93"/>
      <c r="F18" s="66"/>
      <c r="G18" s="215">
        <v>1</v>
      </c>
      <c r="H18" s="67">
        <f>IF(B18="","",VLOOKUP(B18,tableaux!$A$4:$B$543,2,FALSE))</f>
        <v>8</v>
      </c>
      <c r="I18" s="259"/>
      <c r="J18" s="74" t="str">
        <f t="shared" si="0"/>
        <v/>
      </c>
      <c r="K18" s="75" t="s">
        <v>381</v>
      </c>
      <c r="L18" s="76" t="str">
        <f t="shared" si="1"/>
        <v/>
      </c>
      <c r="M18" s="160" t="str">
        <f t="shared" si="2"/>
        <v/>
      </c>
      <c r="N18" s="77" t="str">
        <f t="shared" si="3"/>
        <v/>
      </c>
    </row>
    <row r="19" spans="1:14" ht="15.75" x14ac:dyDescent="0.25">
      <c r="A19" s="146">
        <v>42673</v>
      </c>
      <c r="B19" s="363" t="s">
        <v>148</v>
      </c>
      <c r="C19" s="87" t="s">
        <v>108</v>
      </c>
      <c r="D19" s="82" t="str">
        <f>IF(C19="","",VLOOKUP(C19,tableaux!$D$5:E$73,2,FALSE))</f>
        <v>merisier</v>
      </c>
      <c r="E19" s="93"/>
      <c r="F19" s="66"/>
      <c r="G19" s="215">
        <v>1</v>
      </c>
      <c r="H19" s="67">
        <f>IF(B19="","",VLOOKUP(B19,tableaux!$A$4:$B$543,2,FALSE))</f>
        <v>8</v>
      </c>
      <c r="I19" s="259"/>
      <c r="J19" s="74" t="str">
        <f t="shared" si="0"/>
        <v/>
      </c>
      <c r="K19" s="75" t="s">
        <v>381</v>
      </c>
      <c r="L19" s="76" t="str">
        <f t="shared" si="1"/>
        <v/>
      </c>
      <c r="M19" s="160" t="str">
        <f t="shared" si="2"/>
        <v/>
      </c>
      <c r="N19" s="77" t="str">
        <f t="shared" si="3"/>
        <v/>
      </c>
    </row>
    <row r="20" spans="1:14" ht="15.75" x14ac:dyDescent="0.25">
      <c r="A20" s="146">
        <v>42673</v>
      </c>
      <c r="B20" s="363" t="s">
        <v>148</v>
      </c>
      <c r="C20" s="87" t="s">
        <v>108</v>
      </c>
      <c r="D20" s="82" t="str">
        <f>IF(C20="","",VLOOKUP(C20,tableaux!$D$5:E$73,2,FALSE))</f>
        <v>merisier</v>
      </c>
      <c r="E20" s="93"/>
      <c r="F20" s="66"/>
      <c r="G20" s="215">
        <v>1</v>
      </c>
      <c r="H20" s="67">
        <f>IF(B20="","",VLOOKUP(B20,tableaux!$A$4:$B$543,2,FALSE))</f>
        <v>8</v>
      </c>
      <c r="I20" s="259"/>
      <c r="J20" s="74" t="str">
        <f t="shared" si="0"/>
        <v/>
      </c>
      <c r="K20" s="75" t="s">
        <v>381</v>
      </c>
      <c r="L20" s="76" t="str">
        <f t="shared" si="1"/>
        <v/>
      </c>
      <c r="M20" s="160" t="str">
        <f t="shared" si="2"/>
        <v/>
      </c>
      <c r="N20" s="77" t="str">
        <f t="shared" si="3"/>
        <v/>
      </c>
    </row>
    <row r="21" spans="1:14" ht="15.75" x14ac:dyDescent="0.25">
      <c r="A21" s="146">
        <v>42673</v>
      </c>
      <c r="B21" s="363" t="s">
        <v>148</v>
      </c>
      <c r="C21" s="87" t="s">
        <v>117</v>
      </c>
      <c r="D21" s="82" t="str">
        <f>IF(C21="","",VLOOKUP(C21,tableaux!$D$5:E$73,2,FALSE))</f>
        <v>noyer</v>
      </c>
      <c r="E21" s="93"/>
      <c r="F21" s="66"/>
      <c r="G21" s="215">
        <v>1</v>
      </c>
      <c r="H21" s="67">
        <f>IF(B21="","",VLOOKUP(B21,tableaux!$A$4:$B$543,2,FALSE))</f>
        <v>8</v>
      </c>
      <c r="I21" s="259"/>
      <c r="J21" s="74" t="str">
        <f t="shared" si="0"/>
        <v/>
      </c>
      <c r="K21" s="75" t="s">
        <v>381</v>
      </c>
      <c r="L21" s="76" t="str">
        <f t="shared" si="1"/>
        <v/>
      </c>
      <c r="M21" s="160" t="str">
        <f t="shared" si="2"/>
        <v/>
      </c>
      <c r="N21" s="77" t="str">
        <f t="shared" si="3"/>
        <v/>
      </c>
    </row>
    <row r="22" spans="1:14" ht="15.75" x14ac:dyDescent="0.25">
      <c r="A22" s="146">
        <v>42673</v>
      </c>
      <c r="B22" s="363" t="s">
        <v>148</v>
      </c>
      <c r="C22" s="87" t="s">
        <v>117</v>
      </c>
      <c r="D22" s="82" t="str">
        <f>IF(C22="","",VLOOKUP(C22,tableaux!$D$5:E$73,2,FALSE))</f>
        <v>noyer</v>
      </c>
      <c r="E22" s="93"/>
      <c r="F22" s="66"/>
      <c r="G22" s="215">
        <v>1</v>
      </c>
      <c r="H22" s="67">
        <f>IF(B22="","",VLOOKUP(B22,tableaux!$A$4:$B$543,2,FALSE))</f>
        <v>8</v>
      </c>
      <c r="I22" s="259"/>
      <c r="J22" s="74" t="str">
        <f t="shared" si="0"/>
        <v/>
      </c>
      <c r="K22" s="75" t="s">
        <v>381</v>
      </c>
      <c r="L22" s="76" t="str">
        <f t="shared" si="1"/>
        <v/>
      </c>
      <c r="M22" s="160" t="str">
        <f t="shared" si="2"/>
        <v/>
      </c>
      <c r="N22" s="77" t="str">
        <f t="shared" si="3"/>
        <v/>
      </c>
    </row>
  </sheetData>
  <conditionalFormatting sqref="B13:B22">
    <cfRule type="expression" dxfId="102" priority="3">
      <formula>G13=""</formula>
    </cfRule>
  </conditionalFormatting>
  <conditionalFormatting sqref="G13:H22">
    <cfRule type="expression" dxfId="101" priority="2">
      <formula>#REF!&lt;&gt;""</formula>
    </cfRule>
  </conditionalFormatting>
  <conditionalFormatting sqref="G13:G22">
    <cfRule type="containsBlanks" dxfId="100" priority="1">
      <formula>LEN(TRIM(G13))=0</formula>
    </cfRule>
  </conditionalFormatting>
  <dataValidations count="3">
    <dataValidation type="list" allowBlank="1" showInputMessage="1" showErrorMessage="1" promptTitle="objets " prompt="objets disponibles" sqref="B12:B22">
      <formula1>OBJET</formula1>
    </dataValidation>
    <dataValidation type="list" allowBlank="1" showInputMessage="1" showErrorMessage="1" sqref="K13:K22">
      <formula1>DEPOTS</formula1>
    </dataValidation>
    <dataValidation type="list" allowBlank="1" showInputMessage="1" showErrorMessage="1" sqref="C13:C22">
      <formula1>BOIS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43"/>
  <sheetViews>
    <sheetView workbookViewId="0">
      <selection activeCell="I28" sqref="I28"/>
    </sheetView>
  </sheetViews>
  <sheetFormatPr baseColWidth="10" defaultRowHeight="15" x14ac:dyDescent="0.25"/>
  <cols>
    <col min="1" max="1" width="10.85546875" style="135"/>
    <col min="8" max="8" width="10.85546875" style="133"/>
    <col min="9" max="10" width="10.85546875" style="135"/>
    <col min="13" max="13" width="13" style="136" bestFit="1" customWidth="1"/>
  </cols>
  <sheetData>
    <row r="1" spans="1:16" ht="15.75" thickBot="1" x14ac:dyDescent="0.3">
      <c r="A1" s="190"/>
      <c r="B1" s="191"/>
      <c r="C1" s="191"/>
      <c r="D1" s="191"/>
      <c r="E1" s="191"/>
      <c r="F1" s="191"/>
      <c r="G1" s="191"/>
      <c r="H1" s="192"/>
      <c r="I1" s="190"/>
      <c r="J1" s="190"/>
      <c r="K1" s="191"/>
      <c r="L1" s="191"/>
      <c r="M1" s="193"/>
      <c r="N1" s="191"/>
      <c r="O1" s="191"/>
    </row>
    <row r="2" spans="1:16" ht="24" thickBot="1" x14ac:dyDescent="0.4">
      <c r="A2" s="208"/>
      <c r="B2" s="207"/>
      <c r="C2" s="207"/>
      <c r="D2" s="207"/>
      <c r="E2" s="207"/>
      <c r="F2" s="207"/>
      <c r="G2" s="207"/>
      <c r="H2" s="209"/>
      <c r="I2" s="208"/>
      <c r="J2" s="208"/>
      <c r="K2" s="207"/>
      <c r="L2" s="207"/>
      <c r="M2" s="210"/>
      <c r="N2" s="207"/>
      <c r="O2" s="375" t="s">
        <v>229</v>
      </c>
      <c r="P2" s="376"/>
    </row>
    <row r="3" spans="1:16" x14ac:dyDescent="0.25">
      <c r="A3" s="208"/>
      <c r="B3" s="207"/>
      <c r="C3" s="207"/>
      <c r="D3" s="207"/>
      <c r="E3" s="207"/>
      <c r="F3" s="207"/>
      <c r="G3" s="207"/>
      <c r="H3" s="209"/>
      <c r="I3" s="208"/>
      <c r="J3" s="208"/>
      <c r="K3" s="207"/>
      <c r="L3" s="207"/>
      <c r="M3" s="210"/>
      <c r="N3" s="207"/>
      <c r="O3" s="207"/>
    </row>
    <row r="4" spans="1:16" x14ac:dyDescent="0.25">
      <c r="A4" s="208"/>
      <c r="B4" s="207"/>
      <c r="C4" s="207"/>
      <c r="D4" s="207"/>
      <c r="E4" s="207"/>
      <c r="F4" s="207"/>
      <c r="G4" s="207"/>
      <c r="H4" s="209"/>
      <c r="I4" s="208"/>
      <c r="J4" s="208"/>
      <c r="K4" s="207"/>
      <c r="L4" s="207"/>
      <c r="M4" s="210"/>
      <c r="N4" s="207"/>
      <c r="O4" s="207"/>
    </row>
    <row r="5" spans="1:16" x14ac:dyDescent="0.25">
      <c r="A5" s="208"/>
      <c r="B5" s="207"/>
      <c r="C5" s="207"/>
      <c r="D5" s="207"/>
      <c r="E5" s="207"/>
      <c r="F5" s="207"/>
      <c r="G5" s="207"/>
      <c r="H5" s="209"/>
      <c r="I5" s="208"/>
      <c r="J5" s="208"/>
      <c r="K5" s="207"/>
      <c r="L5" s="207"/>
      <c r="M5" s="210"/>
      <c r="N5" s="207"/>
      <c r="O5" s="207"/>
    </row>
    <row r="6" spans="1:16" x14ac:dyDescent="0.25">
      <c r="A6" s="208"/>
      <c r="B6" s="207"/>
      <c r="C6" s="207"/>
      <c r="D6" s="207"/>
      <c r="E6" s="207"/>
      <c r="F6" s="207"/>
      <c r="G6" s="207"/>
      <c r="H6" s="209"/>
      <c r="I6" s="208"/>
      <c r="J6" s="208"/>
      <c r="K6" s="207"/>
      <c r="L6" s="207"/>
      <c r="M6" s="210"/>
      <c r="N6" s="207"/>
      <c r="O6" s="207"/>
    </row>
    <row r="7" spans="1:16" ht="15.75" thickBot="1" x14ac:dyDescent="0.3">
      <c r="A7" s="208"/>
      <c r="B7" s="207"/>
      <c r="C7" s="207"/>
      <c r="D7" s="207"/>
      <c r="E7" s="207"/>
      <c r="F7" s="207"/>
      <c r="G7" s="207"/>
      <c r="H7" s="209"/>
      <c r="I7" s="208"/>
      <c r="J7" s="208"/>
      <c r="K7" s="207"/>
      <c r="L7" s="207"/>
      <c r="M7" s="210"/>
      <c r="N7" s="207"/>
      <c r="O7" s="207"/>
    </row>
    <row r="8" spans="1:16" ht="15.75" thickBot="1" x14ac:dyDescent="0.3">
      <c r="A8" s="208"/>
      <c r="B8" s="207"/>
      <c r="C8" s="207"/>
      <c r="D8" s="207"/>
      <c r="E8" s="207"/>
      <c r="F8" s="207"/>
      <c r="G8" s="225" t="s">
        <v>300</v>
      </c>
      <c r="H8" s="207"/>
      <c r="I8" s="207"/>
      <c r="J8" s="207"/>
      <c r="K8" s="207"/>
      <c r="L8" s="207"/>
      <c r="M8" s="226" t="s">
        <v>301</v>
      </c>
      <c r="N8" s="207"/>
      <c r="O8" s="207"/>
    </row>
    <row r="9" spans="1:16" ht="16.5" thickBot="1" x14ac:dyDescent="0.3">
      <c r="A9" s="208"/>
      <c r="B9" s="207"/>
      <c r="C9" s="207"/>
      <c r="D9" s="207"/>
      <c r="E9" s="207"/>
      <c r="F9" s="207"/>
      <c r="G9" s="227">
        <f>COUNTIF(G12:G240,1)</f>
        <v>0</v>
      </c>
      <c r="H9" s="207"/>
      <c r="I9" s="207"/>
      <c r="J9" s="207"/>
      <c r="K9" s="207"/>
      <c r="L9" s="207"/>
      <c r="M9" s="201">
        <f>SUM(M13:M501)</f>
        <v>226</v>
      </c>
      <c r="N9" s="207"/>
      <c r="O9" s="207"/>
    </row>
    <row r="10" spans="1:16" x14ac:dyDescent="0.25">
      <c r="A10" s="208"/>
      <c r="B10" s="207"/>
      <c r="C10" s="207"/>
      <c r="D10" s="207"/>
      <c r="E10" s="207"/>
      <c r="F10" s="207"/>
      <c r="G10" s="207"/>
      <c r="H10" s="209"/>
      <c r="I10" s="208"/>
      <c r="J10" s="208"/>
      <c r="K10" s="207"/>
      <c r="L10" s="207"/>
      <c r="M10" s="210"/>
      <c r="N10" s="207"/>
      <c r="O10" s="207"/>
    </row>
    <row r="11" spans="1:16" x14ac:dyDescent="0.25">
      <c r="A11" s="208"/>
      <c r="B11" s="207"/>
      <c r="C11" s="207"/>
      <c r="D11" s="207"/>
      <c r="E11" s="207"/>
      <c r="F11" s="207"/>
      <c r="G11" s="207"/>
      <c r="H11" s="209"/>
      <c r="I11" s="208"/>
      <c r="J11" s="208"/>
      <c r="K11" s="207"/>
      <c r="L11" s="207"/>
      <c r="M11" s="210"/>
      <c r="N11" s="207"/>
      <c r="O11" s="207"/>
    </row>
    <row r="12" spans="1:16" ht="15.75" x14ac:dyDescent="0.25">
      <c r="A12" s="211" t="s">
        <v>231</v>
      </c>
      <c r="B12" s="184" t="s">
        <v>0</v>
      </c>
      <c r="C12" s="184" t="s">
        <v>232</v>
      </c>
      <c r="D12" s="184" t="s">
        <v>233</v>
      </c>
      <c r="E12" s="184" t="s">
        <v>234</v>
      </c>
      <c r="F12" s="183" t="s">
        <v>235</v>
      </c>
      <c r="G12" s="183" t="s">
        <v>236</v>
      </c>
      <c r="H12" s="134" t="s">
        <v>237</v>
      </c>
      <c r="I12" s="211" t="s">
        <v>238</v>
      </c>
      <c r="J12" s="211" t="s">
        <v>239</v>
      </c>
      <c r="K12" s="55" t="s">
        <v>240</v>
      </c>
      <c r="L12" s="55" t="s">
        <v>313</v>
      </c>
      <c r="M12" s="124" t="s">
        <v>242</v>
      </c>
      <c r="N12" s="57" t="s">
        <v>243</v>
      </c>
      <c r="O12" s="207"/>
    </row>
    <row r="13" spans="1:16" ht="15.75" x14ac:dyDescent="0.25">
      <c r="A13" s="146"/>
      <c r="B13" s="362" t="s">
        <v>67</v>
      </c>
      <c r="C13" s="64" t="s">
        <v>117</v>
      </c>
      <c r="D13" s="82" t="s">
        <v>118</v>
      </c>
      <c r="E13" s="99"/>
      <c r="F13" s="66">
        <v>18</v>
      </c>
      <c r="G13" s="89"/>
      <c r="H13" s="67">
        <v>25</v>
      </c>
      <c r="I13" s="109">
        <v>42105</v>
      </c>
      <c r="J13" s="74" t="s">
        <v>314</v>
      </c>
      <c r="K13" s="75" t="s">
        <v>229</v>
      </c>
      <c r="L13" s="76" t="s">
        <v>314</v>
      </c>
      <c r="M13" s="104">
        <v>25</v>
      </c>
      <c r="N13" s="77" t="s">
        <v>315</v>
      </c>
      <c r="O13" s="207"/>
    </row>
    <row r="14" spans="1:16" ht="15.75" x14ac:dyDescent="0.25">
      <c r="A14" s="146"/>
      <c r="B14" s="362" t="s">
        <v>182</v>
      </c>
      <c r="C14" s="64" t="s">
        <v>140</v>
      </c>
      <c r="D14" s="82" t="s">
        <v>141</v>
      </c>
      <c r="E14" s="99" t="s">
        <v>256</v>
      </c>
      <c r="F14" s="66">
        <v>402</v>
      </c>
      <c r="G14" s="89"/>
      <c r="H14" s="67">
        <v>20</v>
      </c>
      <c r="I14" s="109">
        <v>42106</v>
      </c>
      <c r="J14" s="74" t="s">
        <v>314</v>
      </c>
      <c r="K14" s="75" t="s">
        <v>229</v>
      </c>
      <c r="L14" s="76" t="s">
        <v>314</v>
      </c>
      <c r="M14" s="104">
        <v>20</v>
      </c>
      <c r="N14" s="77" t="s">
        <v>315</v>
      </c>
      <c r="O14" s="207"/>
    </row>
    <row r="15" spans="1:16" ht="15.75" x14ac:dyDescent="0.25">
      <c r="A15" s="146"/>
      <c r="B15" s="362" t="s">
        <v>52</v>
      </c>
      <c r="C15" s="84" t="s">
        <v>102</v>
      </c>
      <c r="D15" s="82" t="e">
        <v>#N/A</v>
      </c>
      <c r="E15" s="110"/>
      <c r="F15" s="81">
        <v>14052</v>
      </c>
      <c r="G15" s="89"/>
      <c r="H15" s="67">
        <v>20</v>
      </c>
      <c r="I15" s="258">
        <v>42106</v>
      </c>
      <c r="J15" s="74" t="s">
        <v>314</v>
      </c>
      <c r="K15" s="75" t="s">
        <v>229</v>
      </c>
      <c r="L15" s="76" t="s">
        <v>314</v>
      </c>
      <c r="M15" s="104">
        <v>20</v>
      </c>
      <c r="N15" s="77" t="s">
        <v>315</v>
      </c>
      <c r="O15" s="207"/>
    </row>
    <row r="16" spans="1:16" ht="15.75" x14ac:dyDescent="0.25">
      <c r="A16" s="146"/>
      <c r="B16" s="363" t="s">
        <v>159</v>
      </c>
      <c r="C16" s="87" t="s">
        <v>138</v>
      </c>
      <c r="D16" s="82" t="s">
        <v>1</v>
      </c>
      <c r="E16" s="111"/>
      <c r="F16" s="88">
        <v>14082</v>
      </c>
      <c r="G16" s="89"/>
      <c r="H16" s="67">
        <v>20</v>
      </c>
      <c r="I16" s="259">
        <v>42834</v>
      </c>
      <c r="J16" s="74" t="s">
        <v>314</v>
      </c>
      <c r="K16" s="75" t="s">
        <v>229</v>
      </c>
      <c r="L16" s="76" t="s">
        <v>314</v>
      </c>
      <c r="M16" s="104">
        <v>20</v>
      </c>
      <c r="N16" s="77" t="s">
        <v>315</v>
      </c>
      <c r="O16" s="207"/>
    </row>
    <row r="17" spans="1:15" ht="15.75" x14ac:dyDescent="0.25">
      <c r="A17" s="146"/>
      <c r="B17" s="363" t="s">
        <v>202</v>
      </c>
      <c r="C17" s="87" t="s">
        <v>32</v>
      </c>
      <c r="D17" s="82" t="s">
        <v>33</v>
      </c>
      <c r="E17" s="111"/>
      <c r="F17" s="88">
        <v>15022</v>
      </c>
      <c r="G17" s="89"/>
      <c r="H17" s="67">
        <v>25</v>
      </c>
      <c r="I17" s="259">
        <v>42834</v>
      </c>
      <c r="J17" s="74" t="s">
        <v>314</v>
      </c>
      <c r="K17" s="75" t="s">
        <v>229</v>
      </c>
      <c r="L17" s="76" t="s">
        <v>314</v>
      </c>
      <c r="M17" s="104">
        <v>25</v>
      </c>
      <c r="N17" s="77" t="s">
        <v>315</v>
      </c>
      <c r="O17" s="207"/>
    </row>
    <row r="18" spans="1:15" ht="15.75" x14ac:dyDescent="0.25">
      <c r="A18" s="146"/>
      <c r="B18" s="367" t="s">
        <v>34</v>
      </c>
      <c r="C18" s="87" t="s">
        <v>26</v>
      </c>
      <c r="D18" s="82" t="s">
        <v>27</v>
      </c>
      <c r="E18" s="111"/>
      <c r="F18" s="88">
        <v>15052</v>
      </c>
      <c r="G18" s="89"/>
      <c r="H18" s="67">
        <v>40</v>
      </c>
      <c r="I18" s="259">
        <v>43569</v>
      </c>
      <c r="J18" s="74" t="s">
        <v>314</v>
      </c>
      <c r="K18" s="75" t="s">
        <v>229</v>
      </c>
      <c r="L18" s="76" t="s">
        <v>314</v>
      </c>
      <c r="M18" s="104">
        <v>40</v>
      </c>
      <c r="N18" s="77" t="s">
        <v>315</v>
      </c>
      <c r="O18" s="207"/>
    </row>
    <row r="19" spans="1:15" ht="15.75" x14ac:dyDescent="0.25">
      <c r="A19" s="146"/>
      <c r="B19" s="363" t="s">
        <v>156</v>
      </c>
      <c r="C19" s="87" t="s">
        <v>47</v>
      </c>
      <c r="D19" s="82" t="s">
        <v>48</v>
      </c>
      <c r="E19" s="113"/>
      <c r="F19" s="88" t="s">
        <v>296</v>
      </c>
      <c r="G19" s="89"/>
      <c r="H19" s="67">
        <v>20</v>
      </c>
      <c r="I19" s="259">
        <v>42106</v>
      </c>
      <c r="J19" s="74" t="s">
        <v>314</v>
      </c>
      <c r="K19" s="75" t="s">
        <v>229</v>
      </c>
      <c r="L19" s="76" t="s">
        <v>314</v>
      </c>
      <c r="M19" s="104">
        <v>20</v>
      </c>
      <c r="N19" s="77" t="s">
        <v>315</v>
      </c>
      <c r="O19" s="207"/>
    </row>
    <row r="20" spans="1:15" ht="15.75" x14ac:dyDescent="0.25">
      <c r="A20" s="146"/>
      <c r="B20" s="363" t="s">
        <v>373</v>
      </c>
      <c r="C20" s="87" t="s">
        <v>349</v>
      </c>
      <c r="D20" s="82" t="s">
        <v>350</v>
      </c>
      <c r="E20" s="93" t="s">
        <v>375</v>
      </c>
      <c r="F20" s="66">
        <v>16067</v>
      </c>
      <c r="G20" s="215"/>
      <c r="H20" s="67">
        <v>16</v>
      </c>
      <c r="I20" s="68">
        <v>42834</v>
      </c>
      <c r="J20" s="74" t="s">
        <v>314</v>
      </c>
      <c r="K20" s="75" t="s">
        <v>229</v>
      </c>
      <c r="L20" s="76" t="s">
        <v>314</v>
      </c>
      <c r="M20" s="160">
        <v>16</v>
      </c>
      <c r="N20" s="77" t="s">
        <v>315</v>
      </c>
      <c r="O20" s="207"/>
    </row>
    <row r="21" spans="1:15" ht="15.75" x14ac:dyDescent="0.25">
      <c r="A21" s="146"/>
      <c r="B21" s="363" t="s">
        <v>382</v>
      </c>
      <c r="C21" s="87" t="s">
        <v>89</v>
      </c>
      <c r="D21" s="82" t="s">
        <v>89</v>
      </c>
      <c r="E21" s="93"/>
      <c r="F21" s="66">
        <v>16071</v>
      </c>
      <c r="G21" s="215"/>
      <c r="H21" s="67">
        <v>25</v>
      </c>
      <c r="I21" s="259">
        <v>42834</v>
      </c>
      <c r="J21" s="74" t="s">
        <v>314</v>
      </c>
      <c r="K21" s="75" t="s">
        <v>229</v>
      </c>
      <c r="L21" s="76" t="s">
        <v>314</v>
      </c>
      <c r="M21" s="160">
        <v>25</v>
      </c>
      <c r="N21" s="77" t="s">
        <v>315</v>
      </c>
      <c r="O21" s="207"/>
    </row>
    <row r="22" spans="1:15" ht="15.75" x14ac:dyDescent="0.25">
      <c r="A22" s="146"/>
      <c r="B22" s="363" t="s">
        <v>388</v>
      </c>
      <c r="C22" s="87" t="s">
        <v>89</v>
      </c>
      <c r="D22" s="82" t="s">
        <v>89</v>
      </c>
      <c r="E22" s="93" t="s">
        <v>444</v>
      </c>
      <c r="F22" s="66">
        <v>16099</v>
      </c>
      <c r="G22" s="215"/>
      <c r="H22" s="67">
        <v>15</v>
      </c>
      <c r="I22" s="68">
        <v>43569</v>
      </c>
      <c r="J22" s="74" t="s">
        <v>314</v>
      </c>
      <c r="K22" s="75" t="s">
        <v>229</v>
      </c>
      <c r="L22" s="76" t="s">
        <v>314</v>
      </c>
      <c r="M22" s="160">
        <v>15</v>
      </c>
      <c r="N22" s="77" t="s">
        <v>315</v>
      </c>
      <c r="O22" s="207"/>
    </row>
    <row r="23" spans="1:15" ht="15.75" x14ac:dyDescent="0.25">
      <c r="A23" s="146"/>
      <c r="B23" s="363" t="s">
        <v>34</v>
      </c>
      <c r="C23" s="87" t="s">
        <v>23</v>
      </c>
      <c r="D23" s="82" t="s">
        <v>24</v>
      </c>
      <c r="E23" s="93"/>
      <c r="F23" s="66">
        <v>16155</v>
      </c>
      <c r="G23" s="215"/>
      <c r="H23" s="67">
        <v>40</v>
      </c>
      <c r="I23" s="68">
        <v>43585</v>
      </c>
      <c r="J23" s="74" t="s">
        <v>314</v>
      </c>
      <c r="K23" s="75" t="s">
        <v>229</v>
      </c>
      <c r="L23" s="76" t="s">
        <v>314</v>
      </c>
      <c r="M23" s="161" t="s">
        <v>510</v>
      </c>
      <c r="N23" s="77" t="s">
        <v>315</v>
      </c>
      <c r="O23" s="207"/>
    </row>
    <row r="24" spans="1:15" ht="15.75" x14ac:dyDescent="0.25">
      <c r="A24" s="146"/>
      <c r="B24" s="363" t="s">
        <v>34</v>
      </c>
      <c r="C24" s="87" t="s">
        <v>401</v>
      </c>
      <c r="D24" s="82" t="s">
        <v>402</v>
      </c>
      <c r="E24" s="93"/>
      <c r="F24" s="66">
        <v>16156</v>
      </c>
      <c r="G24" s="215" t="s">
        <v>499</v>
      </c>
      <c r="H24" s="67">
        <v>40</v>
      </c>
      <c r="I24" s="68">
        <v>43535</v>
      </c>
      <c r="J24" s="74" t="s">
        <v>314</v>
      </c>
      <c r="K24" s="75" t="s">
        <v>229</v>
      </c>
      <c r="L24" s="76" t="s">
        <v>314</v>
      </c>
      <c r="M24" s="160" t="s">
        <v>470</v>
      </c>
      <c r="N24" s="77" t="s">
        <v>314</v>
      </c>
      <c r="O24" s="207"/>
    </row>
    <row r="25" spans="1:15" ht="15.75" x14ac:dyDescent="0.25">
      <c r="A25" s="146"/>
      <c r="B25" s="363" t="s">
        <v>34</v>
      </c>
      <c r="C25" s="87" t="s">
        <v>497</v>
      </c>
      <c r="D25" s="82" t="s">
        <v>498</v>
      </c>
      <c r="E25" s="93"/>
      <c r="F25" s="66">
        <v>16157</v>
      </c>
      <c r="G25" s="215"/>
      <c r="H25" s="67">
        <v>40</v>
      </c>
      <c r="I25" s="68">
        <v>43585</v>
      </c>
      <c r="J25" s="74" t="s">
        <v>314</v>
      </c>
      <c r="K25" s="75" t="s">
        <v>229</v>
      </c>
      <c r="L25" s="76" t="s">
        <v>314</v>
      </c>
      <c r="M25" s="160" t="s">
        <v>510</v>
      </c>
      <c r="N25" s="77" t="s">
        <v>315</v>
      </c>
      <c r="O25" s="207"/>
    </row>
    <row r="26" spans="1:15" x14ac:dyDescent="0.25">
      <c r="A26" s="212"/>
      <c r="B26" s="167"/>
      <c r="C26" s="167"/>
      <c r="D26" s="167"/>
      <c r="E26" s="167"/>
      <c r="F26" s="167"/>
      <c r="G26" s="167"/>
      <c r="H26" s="213"/>
      <c r="I26" s="299"/>
      <c r="J26" s="212"/>
      <c r="K26" s="167"/>
      <c r="L26" s="167"/>
      <c r="M26" s="206"/>
      <c r="N26" s="167"/>
      <c r="O26" s="207"/>
    </row>
    <row r="27" spans="1:15" x14ac:dyDescent="0.25">
      <c r="A27" s="212"/>
      <c r="B27" s="167"/>
      <c r="C27" s="167"/>
      <c r="D27" s="167"/>
      <c r="E27" s="167"/>
      <c r="F27" s="167"/>
      <c r="G27" s="167"/>
      <c r="H27" s="213"/>
      <c r="I27" s="299"/>
      <c r="J27" s="212"/>
      <c r="K27" s="167"/>
      <c r="L27" s="167"/>
      <c r="M27" s="206"/>
      <c r="N27" s="167"/>
      <c r="O27" s="207"/>
    </row>
    <row r="28" spans="1:15" x14ac:dyDescent="0.25">
      <c r="A28" s="212"/>
      <c r="B28" s="167"/>
      <c r="C28" s="167"/>
      <c r="D28" s="167"/>
      <c r="E28" s="167"/>
      <c r="F28" s="167"/>
      <c r="G28" s="167"/>
      <c r="H28" s="213"/>
      <c r="I28" s="212"/>
      <c r="J28" s="212"/>
      <c r="K28" s="167"/>
      <c r="L28" s="167"/>
      <c r="M28" s="206"/>
      <c r="N28" s="167"/>
      <c r="O28" s="207"/>
    </row>
    <row r="29" spans="1:15" x14ac:dyDescent="0.25">
      <c r="A29" s="212"/>
      <c r="B29" s="167"/>
      <c r="C29" s="167"/>
      <c r="D29" s="167"/>
      <c r="E29" s="167"/>
      <c r="F29" s="167"/>
      <c r="G29" s="167"/>
      <c r="H29" s="213"/>
      <c r="I29" s="212"/>
      <c r="J29" s="212"/>
      <c r="K29" s="167"/>
      <c r="L29" s="167"/>
      <c r="M29" s="206"/>
      <c r="N29" s="167"/>
      <c r="O29" s="207"/>
    </row>
    <row r="30" spans="1:15" x14ac:dyDescent="0.25">
      <c r="A30" s="212"/>
      <c r="B30" s="167"/>
      <c r="C30" s="167"/>
      <c r="D30" s="167"/>
      <c r="E30" s="167"/>
      <c r="F30" s="167"/>
      <c r="G30" s="167"/>
      <c r="H30" s="213"/>
      <c r="I30" s="212"/>
      <c r="J30" s="212"/>
      <c r="K30" s="167"/>
      <c r="L30" s="167"/>
      <c r="M30" s="206"/>
      <c r="N30" s="167"/>
      <c r="O30" s="207"/>
    </row>
    <row r="31" spans="1:15" x14ac:dyDescent="0.25">
      <c r="A31" s="212"/>
      <c r="B31" s="167"/>
      <c r="C31" s="167"/>
      <c r="D31" s="167"/>
      <c r="E31" s="167"/>
      <c r="F31" s="167"/>
      <c r="G31" s="167"/>
      <c r="H31" s="213"/>
      <c r="I31" s="212"/>
      <c r="J31" s="212"/>
      <c r="K31" s="167"/>
      <c r="L31" s="167"/>
      <c r="M31" s="206"/>
      <c r="N31" s="167"/>
      <c r="O31" s="207"/>
    </row>
    <row r="32" spans="1:15" x14ac:dyDescent="0.25">
      <c r="A32" s="212"/>
      <c r="B32" s="167"/>
      <c r="C32" s="167"/>
      <c r="D32" s="167"/>
      <c r="E32" s="167"/>
      <c r="F32" s="167"/>
      <c r="G32" s="167"/>
      <c r="H32" s="213"/>
      <c r="I32" s="212"/>
      <c r="J32" s="212"/>
      <c r="K32" s="167"/>
      <c r="L32" s="167"/>
      <c r="M32" s="206"/>
      <c r="N32" s="167"/>
      <c r="O32" s="207"/>
    </row>
    <row r="33" spans="1:15" x14ac:dyDescent="0.25">
      <c r="A33" s="212"/>
      <c r="B33" s="167"/>
      <c r="C33" s="167"/>
      <c r="D33" s="167"/>
      <c r="E33" s="167"/>
      <c r="F33" s="167"/>
      <c r="G33" s="167"/>
      <c r="H33" s="213"/>
      <c r="I33" s="212"/>
      <c r="J33" s="212"/>
      <c r="K33" s="167"/>
      <c r="L33" s="167"/>
      <c r="M33" s="206"/>
      <c r="N33" s="167"/>
      <c r="O33" s="207"/>
    </row>
    <row r="34" spans="1:15" x14ac:dyDescent="0.25">
      <c r="A34" s="212"/>
      <c r="B34" s="167"/>
      <c r="C34" s="167"/>
      <c r="D34" s="167"/>
      <c r="E34" s="167"/>
      <c r="F34" s="167"/>
      <c r="G34" s="167"/>
      <c r="H34" s="213"/>
      <c r="I34" s="212"/>
      <c r="J34" s="212"/>
      <c r="K34" s="167"/>
      <c r="L34" s="167"/>
      <c r="M34" s="206"/>
      <c r="N34" s="167"/>
      <c r="O34" s="207"/>
    </row>
    <row r="35" spans="1:15" x14ac:dyDescent="0.25">
      <c r="A35" s="212"/>
      <c r="B35" s="167"/>
      <c r="C35" s="167"/>
      <c r="D35" s="167"/>
      <c r="E35" s="167"/>
      <c r="F35" s="167"/>
      <c r="G35" s="167"/>
      <c r="H35" s="213"/>
      <c r="I35" s="212"/>
      <c r="J35" s="212"/>
      <c r="K35" s="167"/>
      <c r="L35" s="167"/>
      <c r="M35" s="206"/>
      <c r="N35" s="167"/>
      <c r="O35" s="207"/>
    </row>
    <row r="36" spans="1:15" x14ac:dyDescent="0.25">
      <c r="A36" s="212"/>
      <c r="B36" s="167"/>
      <c r="C36" s="167"/>
      <c r="D36" s="167"/>
      <c r="E36" s="167"/>
      <c r="F36" s="167"/>
      <c r="G36" s="167"/>
      <c r="H36" s="213"/>
      <c r="I36" s="212"/>
      <c r="J36" s="212"/>
      <c r="K36" s="167"/>
      <c r="L36" s="167"/>
      <c r="M36" s="206"/>
      <c r="N36" s="167"/>
      <c r="O36" s="207"/>
    </row>
    <row r="37" spans="1:15" x14ac:dyDescent="0.25">
      <c r="A37" s="212"/>
      <c r="B37" s="167"/>
      <c r="C37" s="167"/>
      <c r="D37" s="167"/>
      <c r="E37" s="167"/>
      <c r="F37" s="167"/>
      <c r="G37" s="167"/>
      <c r="H37" s="213"/>
      <c r="I37" s="212"/>
      <c r="J37" s="212"/>
      <c r="K37" s="167"/>
      <c r="L37" s="167"/>
      <c r="M37" s="206"/>
      <c r="N37" s="167"/>
      <c r="O37" s="207"/>
    </row>
    <row r="38" spans="1:15" x14ac:dyDescent="0.25">
      <c r="A38" s="212"/>
      <c r="B38" s="167"/>
      <c r="C38" s="167"/>
      <c r="D38" s="167"/>
      <c r="E38" s="167"/>
      <c r="F38" s="167"/>
      <c r="G38" s="167"/>
      <c r="H38" s="213"/>
      <c r="I38" s="212"/>
      <c r="J38" s="212"/>
      <c r="K38" s="167"/>
      <c r="L38" s="167"/>
      <c r="M38" s="206"/>
      <c r="N38" s="167"/>
      <c r="O38" s="207"/>
    </row>
    <row r="39" spans="1:15" x14ac:dyDescent="0.25">
      <c r="A39" s="208"/>
      <c r="B39" s="207"/>
      <c r="C39" s="207"/>
      <c r="D39" s="207"/>
      <c r="E39" s="207"/>
      <c r="F39" s="207"/>
      <c r="G39" s="207"/>
      <c r="H39" s="209"/>
      <c r="I39" s="208"/>
      <c r="J39" s="208"/>
      <c r="K39" s="207"/>
      <c r="L39" s="207"/>
      <c r="M39" s="210"/>
      <c r="N39" s="207"/>
      <c r="O39" s="207"/>
    </row>
    <row r="40" spans="1:15" x14ac:dyDescent="0.25">
      <c r="A40" s="208"/>
      <c r="B40" s="207"/>
      <c r="C40" s="207"/>
      <c r="D40" s="207"/>
      <c r="E40" s="207"/>
      <c r="F40" s="207"/>
      <c r="G40" s="207"/>
      <c r="H40" s="209"/>
      <c r="I40" s="208"/>
      <c r="J40" s="208"/>
      <c r="K40" s="207"/>
      <c r="L40" s="207"/>
      <c r="M40" s="210"/>
      <c r="N40" s="207"/>
      <c r="O40" s="207"/>
    </row>
    <row r="41" spans="1:15" x14ac:dyDescent="0.25">
      <c r="A41" s="208"/>
      <c r="B41" s="207"/>
      <c r="C41" s="207"/>
      <c r="D41" s="207"/>
      <c r="E41" s="207"/>
      <c r="F41" s="207"/>
      <c r="G41" s="207"/>
      <c r="H41" s="209"/>
      <c r="I41" s="208"/>
      <c r="J41" s="208"/>
      <c r="K41" s="207"/>
      <c r="L41" s="207"/>
      <c r="M41" s="210"/>
      <c r="N41" s="207"/>
      <c r="O41" s="207"/>
    </row>
    <row r="42" spans="1:15" x14ac:dyDescent="0.25">
      <c r="A42" s="208"/>
      <c r="B42" s="207"/>
      <c r="C42" s="207"/>
      <c r="D42" s="207"/>
      <c r="E42" s="207"/>
      <c r="F42" s="207"/>
      <c r="G42" s="207"/>
      <c r="H42" s="209"/>
      <c r="I42" s="208"/>
      <c r="J42" s="208"/>
      <c r="K42" s="207"/>
      <c r="L42" s="207"/>
      <c r="M42" s="210"/>
      <c r="N42" s="207"/>
      <c r="O42" s="207"/>
    </row>
    <row r="43" spans="1:15" x14ac:dyDescent="0.25">
      <c r="A43" s="208"/>
      <c r="B43" s="207"/>
      <c r="C43" s="207"/>
      <c r="D43" s="207"/>
      <c r="E43" s="207"/>
      <c r="F43" s="207"/>
      <c r="G43" s="207"/>
      <c r="H43" s="209"/>
      <c r="I43" s="208"/>
      <c r="J43" s="208"/>
      <c r="K43" s="207"/>
      <c r="L43" s="207"/>
      <c r="M43" s="210"/>
      <c r="N43" s="207"/>
      <c r="O43" s="207"/>
    </row>
  </sheetData>
  <mergeCells count="1">
    <mergeCell ref="O2:P2"/>
  </mergeCells>
  <conditionalFormatting sqref="B13:B25">
    <cfRule type="expression" dxfId="99" priority="3">
      <formula>G13=""</formula>
    </cfRule>
  </conditionalFormatting>
  <conditionalFormatting sqref="G19:G25 G16 H13:H25">
    <cfRule type="expression" dxfId="98" priority="2">
      <formula>#REF!&lt;&gt;""</formula>
    </cfRule>
  </conditionalFormatting>
  <conditionalFormatting sqref="G13:G25">
    <cfRule type="containsBlanks" dxfId="97" priority="1">
      <formula>LEN(TRIM(G13))=0</formula>
    </cfRule>
  </conditionalFormatting>
  <dataValidations count="4">
    <dataValidation type="list" allowBlank="1" showInputMessage="1" showErrorMessage="1" promptTitle="objets " prompt="objets disponibles" sqref="B12:B15 B19:B25">
      <formula1>OBJET</formula1>
    </dataValidation>
    <dataValidation type="list" allowBlank="1" showInputMessage="1" showErrorMessage="1" sqref="K13:K25">
      <formula1>DEPOTS</formula1>
    </dataValidation>
    <dataValidation type="list" allowBlank="1" showInputMessage="1" showErrorMessage="1" sqref="C13:C25">
      <formula1>BOIS</formula1>
    </dataValidation>
    <dataValidation type="list" allowBlank="1" showInputMessage="1" showErrorMessage="1" sqref="B16:B18">
      <formula1>OBJET</formula1>
    </dataValidation>
  </dataValidations>
  <hyperlinks>
    <hyperlink ref="B17" r:id="rId1"/>
    <hyperlink ref="B18" r:id="rId2"/>
    <hyperlink ref="B20" r:id="rId3"/>
    <hyperlink ref="B23:B24" r:id="rId4" display="boite bois exotique"/>
    <hyperlink ref="B25" r:id="rId5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/>
  <dimension ref="A1:Q508"/>
  <sheetViews>
    <sheetView workbookViewId="0">
      <selection activeCell="A56" sqref="A56"/>
    </sheetView>
  </sheetViews>
  <sheetFormatPr baseColWidth="10" defaultColWidth="10.85546875" defaultRowHeight="12.75" customHeight="1" x14ac:dyDescent="0.25"/>
  <cols>
    <col min="1" max="1" width="13.28515625" style="34" bestFit="1" customWidth="1"/>
    <col min="2" max="2" width="19.140625" style="72" bestFit="1" customWidth="1"/>
    <col min="3" max="3" width="5" style="73" customWidth="1"/>
    <col min="4" max="4" width="11.42578125" style="4" customWidth="1"/>
    <col min="5" max="5" width="16.85546875" style="34" bestFit="1" customWidth="1"/>
    <col min="6" max="6" width="10.85546875" style="20"/>
    <col min="7" max="7" width="8.140625" style="21" bestFit="1" customWidth="1"/>
    <col min="8" max="8" width="5.28515625" style="127" customWidth="1"/>
    <col min="9" max="10" width="9" style="23" customWidth="1"/>
    <col min="11" max="12" width="11.42578125" style="25" customWidth="1"/>
    <col min="13" max="13" width="17.42578125" style="151" bestFit="1" customWidth="1"/>
    <col min="14" max="14" width="13.7109375" style="24" bestFit="1" customWidth="1"/>
    <col min="15" max="16384" width="10.85546875" style="4"/>
  </cols>
  <sheetData>
    <row r="1" spans="1:17" ht="19.5" thickBot="1" x14ac:dyDescent="0.35">
      <c r="A1" s="186"/>
      <c r="B1" s="170"/>
      <c r="C1" s="171"/>
      <c r="D1" s="24"/>
      <c r="E1" s="172"/>
      <c r="F1" s="173"/>
      <c r="G1" s="22"/>
      <c r="I1" s="174"/>
      <c r="J1" s="174"/>
      <c r="K1" s="36"/>
      <c r="L1" s="36"/>
      <c r="O1" s="24"/>
    </row>
    <row r="2" spans="1:17" ht="29.25" thickBot="1" x14ac:dyDescent="0.4">
      <c r="A2" s="187"/>
      <c r="B2" s="170"/>
      <c r="C2" s="175"/>
      <c r="D2" s="176"/>
      <c r="E2" s="30"/>
      <c r="F2" s="30"/>
      <c r="G2" s="30"/>
      <c r="H2" s="128"/>
      <c r="I2" s="174"/>
      <c r="J2" s="174"/>
      <c r="K2" s="36"/>
      <c r="L2" s="36"/>
      <c r="P2" s="289"/>
      <c r="Q2" s="288" t="s">
        <v>362</v>
      </c>
    </row>
    <row r="3" spans="1:17" ht="28.5" x14ac:dyDescent="0.25">
      <c r="A3" s="187"/>
      <c r="B3" s="170"/>
      <c r="C3" s="171"/>
      <c r="D3" s="30"/>
      <c r="E3" s="30"/>
      <c r="F3" s="30"/>
      <c r="G3" s="30"/>
      <c r="H3" s="128"/>
      <c r="I3" s="174"/>
      <c r="J3" s="174"/>
      <c r="K3" s="32"/>
      <c r="L3" s="32"/>
      <c r="M3" s="177"/>
      <c r="O3" s="24"/>
    </row>
    <row r="4" spans="1:17" ht="15.75" thickBot="1" x14ac:dyDescent="0.3">
      <c r="A4" s="187"/>
      <c r="B4" s="170"/>
      <c r="C4" s="171"/>
      <c r="D4" s="24"/>
      <c r="E4" s="24"/>
      <c r="F4" s="173"/>
      <c r="G4" s="22"/>
      <c r="I4" s="174"/>
      <c r="J4" s="174"/>
      <c r="K4" s="36"/>
      <c r="L4" s="36"/>
      <c r="O4" s="24"/>
    </row>
    <row r="5" spans="1:17" ht="15.75" thickBot="1" x14ac:dyDescent="0.3">
      <c r="A5" s="187"/>
      <c r="B5" s="170"/>
      <c r="C5" s="171"/>
      <c r="D5" s="24"/>
      <c r="E5" s="24"/>
      <c r="F5" s="173"/>
      <c r="G5" s="228" t="s">
        <v>309</v>
      </c>
      <c r="I5" s="174"/>
      <c r="J5" s="174"/>
      <c r="K5" s="36"/>
      <c r="L5" s="36"/>
      <c r="O5" s="24"/>
    </row>
    <row r="6" spans="1:17" ht="21.75" thickBot="1" x14ac:dyDescent="0.4">
      <c r="A6" s="187"/>
      <c r="B6" s="178"/>
      <c r="C6" s="171"/>
      <c r="D6" s="24"/>
      <c r="E6" s="24"/>
      <c r="F6" s="173"/>
      <c r="G6" s="238" t="s">
        <v>310</v>
      </c>
      <c r="H6" s="230" t="s">
        <v>307</v>
      </c>
      <c r="I6" s="174"/>
      <c r="J6" s="174"/>
      <c r="K6" s="32"/>
      <c r="L6" s="32"/>
      <c r="M6" s="229" t="s">
        <v>299</v>
      </c>
      <c r="N6" s="36"/>
      <c r="O6" s="24"/>
    </row>
    <row r="7" spans="1:17" ht="16.5" thickBot="1" x14ac:dyDescent="0.3">
      <c r="A7" s="187"/>
      <c r="B7" s="170"/>
      <c r="C7" s="171"/>
      <c r="D7" s="24"/>
      <c r="E7" s="24"/>
      <c r="F7" s="240"/>
      <c r="G7" s="239">
        <f>COUNTIF(G13:G150,1)</f>
        <v>0</v>
      </c>
      <c r="H7" s="241">
        <f>COUNTIF($N$13:$N$500,"à renouveler")</f>
        <v>3</v>
      </c>
      <c r="I7" s="174"/>
      <c r="J7" s="174"/>
      <c r="K7" s="173"/>
      <c r="L7" s="173"/>
      <c r="M7" s="230">
        <f>SUBTOTAL(9,M13:M500)</f>
        <v>95</v>
      </c>
      <c r="N7" s="38"/>
      <c r="O7" s="24"/>
    </row>
    <row r="8" spans="1:17" ht="15" customHeight="1" x14ac:dyDescent="0.25">
      <c r="A8" s="187"/>
      <c r="B8" s="170"/>
      <c r="C8" s="171"/>
      <c r="D8" s="24"/>
      <c r="E8" s="179"/>
      <c r="F8" s="173"/>
      <c r="G8" s="373"/>
      <c r="H8" s="129"/>
      <c r="I8" s="174"/>
      <c r="J8" s="174"/>
      <c r="K8" s="43"/>
      <c r="L8" s="43"/>
      <c r="M8" s="374"/>
      <c r="N8" s="41"/>
      <c r="O8" s="24"/>
    </row>
    <row r="9" spans="1:17" ht="15" x14ac:dyDescent="0.25">
      <c r="A9" s="187"/>
      <c r="B9" s="170"/>
      <c r="C9" s="171"/>
      <c r="D9" s="24"/>
      <c r="E9" s="179"/>
      <c r="F9" s="173"/>
      <c r="G9" s="373"/>
      <c r="H9" s="129"/>
      <c r="I9" s="174"/>
      <c r="J9" s="174"/>
      <c r="K9" s="180"/>
      <c r="L9" s="180"/>
      <c r="M9" s="374"/>
      <c r="N9" s="41"/>
      <c r="O9" s="24"/>
    </row>
    <row r="10" spans="1:17" ht="15.75" x14ac:dyDescent="0.25">
      <c r="A10" s="187"/>
      <c r="B10" s="170"/>
      <c r="C10" s="171"/>
      <c r="D10" s="24"/>
      <c r="E10" s="181"/>
      <c r="F10" s="182"/>
      <c r="G10" s="46"/>
      <c r="H10" s="188"/>
      <c r="I10" s="174"/>
      <c r="J10" s="174"/>
      <c r="K10" s="32"/>
      <c r="L10" s="32"/>
      <c r="M10" s="152"/>
      <c r="O10" s="24"/>
    </row>
    <row r="11" spans="1:17" ht="15.75" x14ac:dyDescent="0.25">
      <c r="A11" s="187"/>
      <c r="B11" s="170"/>
      <c r="C11" s="171"/>
      <c r="D11" s="24"/>
      <c r="E11" s="181"/>
      <c r="F11" s="182"/>
      <c r="G11" s="46"/>
      <c r="H11" s="188"/>
      <c r="I11" s="174"/>
      <c r="J11" s="174"/>
      <c r="K11" s="32"/>
      <c r="L11" s="32"/>
      <c r="M11" s="152"/>
      <c r="O11" s="24"/>
    </row>
    <row r="12" spans="1:17" s="58" customFormat="1" ht="12.75" customHeight="1" x14ac:dyDescent="0.25">
      <c r="A12" s="184" t="s">
        <v>231</v>
      </c>
      <c r="B12" s="184" t="s">
        <v>0</v>
      </c>
      <c r="C12" s="184" t="s">
        <v>232</v>
      </c>
      <c r="D12" s="184" t="s">
        <v>233</v>
      </c>
      <c r="E12" s="184" t="s">
        <v>234</v>
      </c>
      <c r="F12" s="183" t="s">
        <v>235</v>
      </c>
      <c r="G12" s="183" t="s">
        <v>236</v>
      </c>
      <c r="H12" s="54" t="s">
        <v>237</v>
      </c>
      <c r="I12" s="185" t="s">
        <v>238</v>
      </c>
      <c r="J12" s="185" t="s">
        <v>239</v>
      </c>
      <c r="K12" s="55" t="s">
        <v>240</v>
      </c>
      <c r="L12" s="55" t="s">
        <v>313</v>
      </c>
      <c r="M12" s="54" t="s">
        <v>242</v>
      </c>
      <c r="N12" s="57" t="s">
        <v>243</v>
      </c>
      <c r="O12" s="36"/>
    </row>
    <row r="13" spans="1:17" ht="12.75" customHeight="1" x14ac:dyDescent="0.25">
      <c r="A13" s="146"/>
      <c r="B13" s="363" t="s">
        <v>46</v>
      </c>
      <c r="C13" s="87" t="s">
        <v>32</v>
      </c>
      <c r="D13" s="82" t="s">
        <v>33</v>
      </c>
      <c r="E13" s="111"/>
      <c r="F13" s="88">
        <v>15058</v>
      </c>
      <c r="G13" s="89"/>
      <c r="H13" s="67">
        <v>30</v>
      </c>
      <c r="I13" s="259">
        <v>42581</v>
      </c>
      <c r="J13" s="74" t="s">
        <v>314</v>
      </c>
      <c r="K13" s="75" t="s">
        <v>362</v>
      </c>
      <c r="L13" s="76" t="s">
        <v>314</v>
      </c>
      <c r="M13" s="104">
        <v>30</v>
      </c>
      <c r="N13" s="77" t="s">
        <v>315</v>
      </c>
      <c r="O13" s="24"/>
    </row>
    <row r="14" spans="1:17" ht="12.75" customHeight="1" x14ac:dyDescent="0.25">
      <c r="A14" s="146"/>
      <c r="B14" s="363" t="s">
        <v>405</v>
      </c>
      <c r="C14" s="87" t="s">
        <v>14</v>
      </c>
      <c r="D14" s="82" t="s">
        <v>15</v>
      </c>
      <c r="E14" s="93"/>
      <c r="F14" s="66">
        <v>16025</v>
      </c>
      <c r="G14" s="215"/>
      <c r="H14" s="67">
        <v>45</v>
      </c>
      <c r="I14" s="68">
        <v>42581</v>
      </c>
      <c r="J14" s="74" t="s">
        <v>314</v>
      </c>
      <c r="K14" s="75" t="s">
        <v>362</v>
      </c>
      <c r="L14" s="76" t="s">
        <v>314</v>
      </c>
      <c r="M14" s="160">
        <v>45</v>
      </c>
      <c r="N14" s="77" t="s">
        <v>315</v>
      </c>
      <c r="O14" s="24"/>
    </row>
    <row r="15" spans="1:17" ht="15" customHeight="1" x14ac:dyDescent="0.25">
      <c r="A15" s="146"/>
      <c r="B15" s="363" t="s">
        <v>389</v>
      </c>
      <c r="C15" s="87" t="s">
        <v>56</v>
      </c>
      <c r="D15" s="82" t="s">
        <v>57</v>
      </c>
      <c r="E15" s="93"/>
      <c r="F15" s="66">
        <v>16048</v>
      </c>
      <c r="G15" s="215"/>
      <c r="H15" s="67">
        <v>20</v>
      </c>
      <c r="I15" s="259">
        <v>42581</v>
      </c>
      <c r="J15" s="74" t="s">
        <v>314</v>
      </c>
      <c r="K15" s="75" t="s">
        <v>362</v>
      </c>
      <c r="L15" s="76" t="s">
        <v>314</v>
      </c>
      <c r="M15" s="160">
        <v>20</v>
      </c>
      <c r="N15" s="77" t="s">
        <v>315</v>
      </c>
      <c r="O15" s="24"/>
    </row>
    <row r="16" spans="1:17" ht="12.75" customHeight="1" x14ac:dyDescent="0.25">
      <c r="A16" s="146"/>
      <c r="B16" s="85"/>
      <c r="C16" s="278"/>
      <c r="D16" s="82"/>
      <c r="E16" s="99"/>
      <c r="F16" s="66"/>
      <c r="G16" s="89"/>
      <c r="H16" s="67"/>
      <c r="I16" s="109"/>
      <c r="J16" s="74"/>
      <c r="K16" s="75"/>
      <c r="L16" s="76"/>
      <c r="M16" s="104"/>
      <c r="N16" s="77"/>
      <c r="O16" s="24"/>
    </row>
    <row r="17" spans="1:15" ht="15.75" x14ac:dyDescent="0.25">
      <c r="A17" s="146"/>
      <c r="B17" s="85"/>
      <c r="C17" s="64"/>
      <c r="D17" s="82"/>
      <c r="E17" s="99"/>
      <c r="F17" s="66"/>
      <c r="G17" s="89"/>
      <c r="H17" s="67"/>
      <c r="I17" s="258"/>
      <c r="J17" s="74"/>
      <c r="K17" s="75"/>
      <c r="L17" s="76"/>
      <c r="M17" s="104"/>
      <c r="N17" s="77"/>
      <c r="O17" s="24"/>
    </row>
    <row r="18" spans="1:15" ht="15.75" x14ac:dyDescent="0.25">
      <c r="A18" s="146"/>
      <c r="B18" s="60"/>
      <c r="C18" s="64"/>
      <c r="D18" s="82"/>
      <c r="E18" s="99"/>
      <c r="F18" s="66"/>
      <c r="G18" s="89"/>
      <c r="H18" s="67"/>
      <c r="I18" s="258"/>
      <c r="J18" s="74"/>
      <c r="K18" s="75"/>
      <c r="L18" s="76"/>
      <c r="M18" s="104"/>
      <c r="N18" s="77"/>
      <c r="O18" s="24"/>
    </row>
    <row r="19" spans="1:15" ht="15.75" x14ac:dyDescent="0.25">
      <c r="A19" s="146"/>
      <c r="B19" s="85"/>
      <c r="C19" s="64"/>
      <c r="D19" s="82"/>
      <c r="E19" s="99"/>
      <c r="F19" s="66"/>
      <c r="G19" s="89"/>
      <c r="H19" s="67"/>
      <c r="I19" s="258"/>
      <c r="J19" s="74"/>
      <c r="K19" s="75"/>
      <c r="L19" s="76"/>
      <c r="M19" s="104"/>
      <c r="N19" s="77"/>
      <c r="O19" s="24"/>
    </row>
    <row r="20" spans="1:15" ht="15.75" x14ac:dyDescent="0.25">
      <c r="A20" s="146"/>
      <c r="B20" s="85"/>
      <c r="C20" s="105"/>
      <c r="D20" s="82"/>
      <c r="E20" s="99"/>
      <c r="F20" s="66"/>
      <c r="G20" s="89"/>
      <c r="H20" s="67"/>
      <c r="I20" s="258"/>
      <c r="J20" s="74"/>
      <c r="K20" s="75"/>
      <c r="L20" s="76"/>
      <c r="M20" s="104"/>
      <c r="N20" s="77"/>
      <c r="O20" s="24"/>
    </row>
    <row r="21" spans="1:15" ht="15.75" x14ac:dyDescent="0.25">
      <c r="A21" s="146"/>
      <c r="B21" s="60"/>
      <c r="C21" s="64"/>
      <c r="D21" s="82"/>
      <c r="E21" s="99"/>
      <c r="F21" s="66"/>
      <c r="G21" s="89"/>
      <c r="H21" s="67"/>
      <c r="I21" s="258"/>
      <c r="J21" s="74"/>
      <c r="K21" s="69"/>
      <c r="L21" s="76"/>
      <c r="M21" s="158"/>
      <c r="N21" s="77"/>
      <c r="O21" s="24"/>
    </row>
    <row r="22" spans="1:15" ht="15.75" x14ac:dyDescent="0.25">
      <c r="A22" s="146"/>
      <c r="B22" s="60"/>
      <c r="C22" s="64"/>
      <c r="D22" s="82"/>
      <c r="E22" s="99"/>
      <c r="F22" s="66"/>
      <c r="G22" s="89"/>
      <c r="H22" s="67"/>
      <c r="I22" s="258"/>
      <c r="J22" s="74"/>
      <c r="K22" s="69"/>
      <c r="L22" s="76"/>
      <c r="M22" s="159"/>
      <c r="N22" s="77"/>
      <c r="O22" s="24"/>
    </row>
    <row r="23" spans="1:15" ht="15.75" x14ac:dyDescent="0.25">
      <c r="A23" s="146"/>
      <c r="B23" s="85"/>
      <c r="C23" s="64"/>
      <c r="D23" s="82"/>
      <c r="E23" s="99"/>
      <c r="F23" s="66"/>
      <c r="G23" s="89"/>
      <c r="H23" s="67"/>
      <c r="I23" s="258"/>
      <c r="J23" s="74"/>
      <c r="K23" s="69"/>
      <c r="L23" s="76"/>
      <c r="M23" s="158"/>
      <c r="N23" s="77"/>
      <c r="O23" s="24"/>
    </row>
    <row r="24" spans="1:15" ht="15.75" x14ac:dyDescent="0.25">
      <c r="A24" s="146"/>
      <c r="B24" s="85"/>
      <c r="C24" s="64"/>
      <c r="D24" s="82"/>
      <c r="E24" s="99"/>
      <c r="F24" s="66"/>
      <c r="G24" s="89"/>
      <c r="H24" s="67"/>
      <c r="I24" s="258"/>
      <c r="J24" s="74"/>
      <c r="K24" s="69"/>
      <c r="L24" s="76"/>
      <c r="M24" s="104"/>
      <c r="N24" s="77"/>
      <c r="O24" s="24"/>
    </row>
    <row r="25" spans="1:15" ht="15.75" x14ac:dyDescent="0.25">
      <c r="A25" s="146"/>
      <c r="B25" s="60"/>
      <c r="C25" s="64"/>
      <c r="D25" s="82"/>
      <c r="E25" s="99"/>
      <c r="F25" s="81"/>
      <c r="G25" s="89"/>
      <c r="H25" s="67"/>
      <c r="I25" s="258"/>
      <c r="J25" s="74"/>
      <c r="K25" s="69"/>
      <c r="L25" s="76"/>
      <c r="M25" s="104"/>
      <c r="N25" s="77"/>
      <c r="O25" s="24"/>
    </row>
    <row r="26" spans="1:15" ht="15.75" x14ac:dyDescent="0.25">
      <c r="A26" s="146"/>
      <c r="B26" s="60"/>
      <c r="C26" s="64"/>
      <c r="D26" s="82"/>
      <c r="E26" s="99"/>
      <c r="F26" s="81"/>
      <c r="G26" s="89"/>
      <c r="H26" s="67"/>
      <c r="I26" s="258"/>
      <c r="J26" s="74"/>
      <c r="K26" s="69"/>
      <c r="L26" s="76"/>
      <c r="M26" s="104"/>
      <c r="N26" s="77"/>
      <c r="O26" s="24"/>
    </row>
    <row r="27" spans="1:15" ht="15.75" x14ac:dyDescent="0.25">
      <c r="A27" s="146"/>
      <c r="B27" s="85"/>
      <c r="C27" s="64"/>
      <c r="D27" s="82"/>
      <c r="E27" s="99"/>
      <c r="F27" s="81"/>
      <c r="G27" s="89"/>
      <c r="H27" s="67"/>
      <c r="I27" s="258"/>
      <c r="J27" s="74"/>
      <c r="K27" s="75"/>
      <c r="L27" s="76"/>
      <c r="M27" s="104"/>
      <c r="N27" s="77"/>
      <c r="O27" s="24"/>
    </row>
    <row r="28" spans="1:15" ht="15.75" x14ac:dyDescent="0.25">
      <c r="A28" s="146"/>
      <c r="B28" s="85"/>
      <c r="C28" s="64"/>
      <c r="D28" s="82"/>
      <c r="E28" s="99"/>
      <c r="F28" s="81"/>
      <c r="G28" s="89"/>
      <c r="H28" s="67"/>
      <c r="I28" s="258"/>
      <c r="J28" s="74"/>
      <c r="K28" s="75"/>
      <c r="L28" s="76"/>
      <c r="M28" s="104"/>
      <c r="N28" s="77"/>
      <c r="O28" s="24"/>
    </row>
    <row r="29" spans="1:15" ht="15.75" x14ac:dyDescent="0.25">
      <c r="A29" s="146"/>
      <c r="B29" s="85"/>
      <c r="C29" s="64"/>
      <c r="D29" s="82"/>
      <c r="E29" s="99"/>
      <c r="F29" s="81"/>
      <c r="G29" s="89"/>
      <c r="H29" s="67"/>
      <c r="I29" s="258"/>
      <c r="J29" s="74"/>
      <c r="K29" s="75"/>
      <c r="L29" s="76"/>
      <c r="M29" s="104"/>
      <c r="N29" s="77"/>
      <c r="O29" s="24"/>
    </row>
    <row r="30" spans="1:15" ht="15.75" x14ac:dyDescent="0.25">
      <c r="A30" s="146"/>
      <c r="B30" s="85"/>
      <c r="C30" s="84"/>
      <c r="D30" s="82"/>
      <c r="E30" s="110"/>
      <c r="F30" s="81"/>
      <c r="G30" s="89"/>
      <c r="H30" s="67"/>
      <c r="I30" s="258"/>
      <c r="J30" s="74"/>
      <c r="K30" s="75"/>
      <c r="L30" s="76"/>
      <c r="M30" s="104"/>
      <c r="N30" s="77"/>
      <c r="O30" s="24"/>
    </row>
    <row r="31" spans="1:15" ht="15.75" x14ac:dyDescent="0.25">
      <c r="A31" s="146"/>
      <c r="B31" s="60"/>
      <c r="C31" s="84"/>
      <c r="D31" s="82"/>
      <c r="E31" s="110"/>
      <c r="F31" s="81"/>
      <c r="G31" s="89"/>
      <c r="H31" s="67"/>
      <c r="I31" s="258"/>
      <c r="J31" s="74"/>
      <c r="K31" s="75"/>
      <c r="L31" s="76"/>
      <c r="M31" s="104"/>
      <c r="N31" s="77"/>
      <c r="O31" s="24"/>
    </row>
    <row r="32" spans="1:15" ht="15.75" x14ac:dyDescent="0.25">
      <c r="A32" s="146"/>
      <c r="B32" s="85"/>
      <c r="C32" s="84"/>
      <c r="D32" s="82"/>
      <c r="E32" s="110"/>
      <c r="F32" s="81"/>
      <c r="G32" s="89"/>
      <c r="H32" s="67"/>
      <c r="I32" s="282"/>
      <c r="J32" s="74"/>
      <c r="K32" s="75"/>
      <c r="L32" s="76"/>
      <c r="M32" s="104"/>
      <c r="N32" s="77"/>
      <c r="O32" s="24"/>
    </row>
    <row r="33" spans="1:15" ht="15.75" x14ac:dyDescent="0.25">
      <c r="A33" s="146"/>
      <c r="B33" s="85"/>
      <c r="C33" s="84"/>
      <c r="D33" s="82"/>
      <c r="E33" s="110"/>
      <c r="F33" s="81"/>
      <c r="G33" s="89"/>
      <c r="H33" s="67"/>
      <c r="I33" s="78"/>
      <c r="J33" s="74"/>
      <c r="K33" s="75"/>
      <c r="L33" s="76"/>
      <c r="M33" s="104"/>
      <c r="N33" s="77"/>
      <c r="O33" s="24"/>
    </row>
    <row r="34" spans="1:15" ht="15.75" x14ac:dyDescent="0.25">
      <c r="A34" s="146"/>
      <c r="B34" s="85"/>
      <c r="C34" s="105"/>
      <c r="D34" s="82"/>
      <c r="E34" s="99"/>
      <c r="F34" s="66"/>
      <c r="G34" s="89"/>
      <c r="H34" s="67"/>
      <c r="I34" s="109"/>
      <c r="J34" s="74"/>
      <c r="K34" s="75"/>
      <c r="L34" s="76"/>
      <c r="M34" s="104"/>
      <c r="N34" s="77"/>
      <c r="O34" s="24"/>
    </row>
    <row r="35" spans="1:15" ht="15.75" x14ac:dyDescent="0.25">
      <c r="A35" s="146"/>
      <c r="B35" s="86"/>
      <c r="C35" s="87"/>
      <c r="D35" s="82"/>
      <c r="E35" s="111"/>
      <c r="F35" s="88"/>
      <c r="G35" s="89"/>
      <c r="H35" s="67"/>
      <c r="I35" s="259"/>
      <c r="J35" s="74"/>
      <c r="K35" s="75"/>
      <c r="L35" s="76"/>
      <c r="M35" s="104"/>
      <c r="N35" s="77"/>
      <c r="O35" s="24"/>
    </row>
    <row r="36" spans="1:15" ht="15.75" x14ac:dyDescent="0.25">
      <c r="A36" s="146"/>
      <c r="B36" s="86"/>
      <c r="C36" s="87"/>
      <c r="D36" s="82"/>
      <c r="E36" s="111"/>
      <c r="F36" s="88"/>
      <c r="G36" s="89"/>
      <c r="H36" s="67"/>
      <c r="I36" s="259"/>
      <c r="J36" s="74"/>
      <c r="K36" s="75"/>
      <c r="L36" s="76"/>
      <c r="M36" s="104"/>
      <c r="N36" s="77"/>
      <c r="O36" s="24"/>
    </row>
    <row r="37" spans="1:15" ht="15.75" x14ac:dyDescent="0.25">
      <c r="A37" s="146"/>
      <c r="B37" s="86"/>
      <c r="C37" s="87"/>
      <c r="D37" s="82"/>
      <c r="E37" s="111"/>
      <c r="F37" s="88"/>
      <c r="G37" s="89"/>
      <c r="H37" s="67"/>
      <c r="I37" s="259"/>
      <c r="J37" s="74"/>
      <c r="K37" s="75"/>
      <c r="L37" s="76"/>
      <c r="M37" s="104"/>
      <c r="N37" s="77"/>
      <c r="O37" s="24"/>
    </row>
    <row r="38" spans="1:15" ht="15.75" x14ac:dyDescent="0.25">
      <c r="A38" s="146"/>
      <c r="B38" s="86"/>
      <c r="C38" s="87"/>
      <c r="D38" s="82"/>
      <c r="E38" s="111"/>
      <c r="F38" s="88"/>
      <c r="G38" s="89"/>
      <c r="H38" s="67"/>
      <c r="I38" s="259"/>
      <c r="J38" s="74"/>
      <c r="K38" s="75"/>
      <c r="L38" s="76"/>
      <c r="M38" s="104"/>
      <c r="N38" s="77"/>
      <c r="O38" s="24"/>
    </row>
    <row r="39" spans="1:15" ht="15.75" x14ac:dyDescent="0.25">
      <c r="A39" s="146"/>
      <c r="B39" s="85"/>
      <c r="C39" s="87"/>
      <c r="D39" s="82"/>
      <c r="E39" s="111"/>
      <c r="F39" s="88"/>
      <c r="G39" s="89"/>
      <c r="H39" s="67"/>
      <c r="I39" s="261"/>
      <c r="J39" s="74"/>
      <c r="K39" s="75"/>
      <c r="L39" s="76"/>
      <c r="M39" s="104"/>
      <c r="N39" s="77"/>
      <c r="O39" s="24"/>
    </row>
    <row r="40" spans="1:15" ht="15.75" x14ac:dyDescent="0.25">
      <c r="A40" s="146"/>
      <c r="B40" s="85"/>
      <c r="C40" s="87"/>
      <c r="D40" s="82"/>
      <c r="E40" s="111"/>
      <c r="F40" s="88"/>
      <c r="G40" s="89"/>
      <c r="H40" s="67"/>
      <c r="I40" s="259"/>
      <c r="J40" s="74"/>
      <c r="K40" s="75"/>
      <c r="L40" s="76"/>
      <c r="M40" s="104"/>
      <c r="N40" s="77"/>
      <c r="O40" s="24"/>
    </row>
    <row r="41" spans="1:15" ht="15.75" x14ac:dyDescent="0.25">
      <c r="A41" s="146"/>
      <c r="B41" s="85"/>
      <c r="C41" s="87"/>
      <c r="D41" s="82"/>
      <c r="E41" s="111"/>
      <c r="F41" s="88"/>
      <c r="G41" s="89"/>
      <c r="H41" s="67"/>
      <c r="I41" s="259"/>
      <c r="J41" s="74"/>
      <c r="K41" s="75"/>
      <c r="L41" s="76"/>
      <c r="M41" s="104"/>
      <c r="N41" s="77"/>
      <c r="O41" s="24"/>
    </row>
    <row r="42" spans="1:15" ht="15.75" x14ac:dyDescent="0.25">
      <c r="A42" s="146"/>
      <c r="B42" s="86"/>
      <c r="C42" s="87"/>
      <c r="D42" s="82"/>
      <c r="E42" s="111"/>
      <c r="F42" s="88"/>
      <c r="G42" s="89"/>
      <c r="H42" s="67"/>
      <c r="I42" s="259"/>
      <c r="J42" s="74"/>
      <c r="K42" s="75"/>
      <c r="L42" s="76"/>
      <c r="M42" s="104"/>
      <c r="N42" s="77"/>
      <c r="O42" s="24"/>
    </row>
    <row r="43" spans="1:15" ht="15.75" x14ac:dyDescent="0.25">
      <c r="A43" s="146"/>
      <c r="B43" s="86"/>
      <c r="C43" s="87"/>
      <c r="D43" s="82"/>
      <c r="E43" s="111"/>
      <c r="F43" s="88"/>
      <c r="G43" s="89"/>
      <c r="H43" s="67"/>
      <c r="I43" s="259"/>
      <c r="J43" s="74"/>
      <c r="K43" s="75"/>
      <c r="L43" s="76"/>
      <c r="M43" s="104"/>
      <c r="N43" s="77"/>
      <c r="O43" s="24"/>
    </row>
    <row r="44" spans="1:15" ht="15.75" x14ac:dyDescent="0.25">
      <c r="A44" s="146"/>
      <c r="B44" s="85"/>
      <c r="C44" s="87"/>
      <c r="D44" s="82"/>
      <c r="E44" s="111"/>
      <c r="F44" s="88"/>
      <c r="G44" s="89"/>
      <c r="H44" s="67"/>
      <c r="I44" s="259"/>
      <c r="J44" s="74"/>
      <c r="K44" s="75"/>
      <c r="L44" s="76"/>
      <c r="M44" s="104"/>
      <c r="N44" s="77"/>
      <c r="O44" s="24"/>
    </row>
    <row r="45" spans="1:15" ht="15.75" x14ac:dyDescent="0.25">
      <c r="A45" s="146"/>
      <c r="B45" s="85"/>
      <c r="C45" s="87"/>
      <c r="D45" s="82"/>
      <c r="E45" s="111"/>
      <c r="F45" s="88"/>
      <c r="G45" s="89"/>
      <c r="H45" s="67"/>
      <c r="I45" s="259"/>
      <c r="J45" s="74"/>
      <c r="K45" s="75"/>
      <c r="L45" s="76"/>
      <c r="M45" s="104"/>
      <c r="N45" s="77"/>
      <c r="O45" s="24"/>
    </row>
    <row r="46" spans="1:15" ht="15.75" x14ac:dyDescent="0.25">
      <c r="A46" s="146"/>
      <c r="B46" s="85"/>
      <c r="C46" s="87"/>
      <c r="D46" s="82"/>
      <c r="E46" s="111"/>
      <c r="F46" s="88"/>
      <c r="G46" s="89"/>
      <c r="H46" s="67"/>
      <c r="I46" s="259"/>
      <c r="J46" s="74"/>
      <c r="K46" s="75"/>
      <c r="L46" s="76"/>
      <c r="M46" s="104"/>
      <c r="N46" s="77"/>
      <c r="O46" s="24"/>
    </row>
    <row r="47" spans="1:15" ht="15.75" x14ac:dyDescent="0.25">
      <c r="A47" s="146"/>
      <c r="B47" s="85"/>
      <c r="C47" s="87"/>
      <c r="D47" s="82"/>
      <c r="E47" s="111"/>
      <c r="F47" s="88"/>
      <c r="G47" s="89"/>
      <c r="H47" s="67"/>
      <c r="I47" s="259"/>
      <c r="J47" s="74"/>
      <c r="K47" s="75"/>
      <c r="L47" s="76"/>
      <c r="M47" s="104"/>
      <c r="N47" s="77"/>
      <c r="O47" s="24"/>
    </row>
    <row r="48" spans="1:15" ht="15.75" x14ac:dyDescent="0.25">
      <c r="A48" s="146"/>
      <c r="B48" s="86"/>
      <c r="C48" s="87"/>
      <c r="D48" s="82"/>
      <c r="E48" s="111"/>
      <c r="F48" s="88"/>
      <c r="G48" s="89"/>
      <c r="H48" s="67"/>
      <c r="I48" s="259"/>
      <c r="J48" s="74"/>
      <c r="K48" s="75"/>
      <c r="L48" s="76"/>
      <c r="M48" s="104"/>
      <c r="N48" s="77"/>
      <c r="O48" s="24"/>
    </row>
    <row r="49" spans="1:15" ht="15.75" x14ac:dyDescent="0.25">
      <c r="A49" s="146"/>
      <c r="B49" s="85"/>
      <c r="C49" s="87"/>
      <c r="D49" s="82"/>
      <c r="E49" s="111"/>
      <c r="F49" s="88"/>
      <c r="G49" s="89"/>
      <c r="H49" s="67"/>
      <c r="I49" s="259"/>
      <c r="J49" s="74"/>
      <c r="K49" s="75"/>
      <c r="L49" s="76"/>
      <c r="M49" s="104"/>
      <c r="N49" s="77"/>
      <c r="O49" s="24"/>
    </row>
    <row r="50" spans="1:15" ht="15.75" x14ac:dyDescent="0.25">
      <c r="A50" s="146"/>
      <c r="B50" s="276"/>
      <c r="C50" s="87"/>
      <c r="D50" s="82"/>
      <c r="E50" s="111"/>
      <c r="F50" s="88"/>
      <c r="G50" s="89"/>
      <c r="H50" s="67"/>
      <c r="I50" s="259"/>
      <c r="J50" s="74"/>
      <c r="K50" s="75"/>
      <c r="L50" s="76"/>
      <c r="M50" s="104"/>
      <c r="N50" s="77"/>
      <c r="O50" s="24"/>
    </row>
    <row r="51" spans="1:15" ht="15.75" x14ac:dyDescent="0.25">
      <c r="A51" s="146"/>
      <c r="B51" s="276"/>
      <c r="C51" s="87"/>
      <c r="D51" s="82"/>
      <c r="E51" s="111"/>
      <c r="F51" s="88"/>
      <c r="G51" s="89"/>
      <c r="H51" s="67"/>
      <c r="I51" s="259"/>
      <c r="J51" s="74"/>
      <c r="K51" s="75"/>
      <c r="L51" s="76"/>
      <c r="M51" s="104"/>
      <c r="N51" s="77"/>
      <c r="O51" s="24"/>
    </row>
    <row r="52" spans="1:15" ht="15.75" x14ac:dyDescent="0.25">
      <c r="A52" s="146"/>
      <c r="B52" s="85"/>
      <c r="C52" s="87"/>
      <c r="D52" s="82"/>
      <c r="E52" s="111"/>
      <c r="F52" s="88"/>
      <c r="G52" s="89"/>
      <c r="H52" s="67"/>
      <c r="I52" s="259"/>
      <c r="J52" s="74"/>
      <c r="K52" s="75"/>
      <c r="L52" s="76"/>
      <c r="M52" s="104"/>
      <c r="N52" s="77"/>
      <c r="O52" s="24"/>
    </row>
    <row r="53" spans="1:15" ht="15.75" x14ac:dyDescent="0.25">
      <c r="A53" s="146"/>
      <c r="B53" s="86"/>
      <c r="C53" s="87"/>
      <c r="D53" s="82"/>
      <c r="E53" s="111"/>
      <c r="F53" s="88"/>
      <c r="G53" s="89"/>
      <c r="H53" s="67"/>
      <c r="I53" s="259"/>
      <c r="J53" s="74"/>
      <c r="K53" s="75"/>
      <c r="L53" s="76"/>
      <c r="M53" s="104"/>
      <c r="N53" s="77"/>
      <c r="O53" s="24"/>
    </row>
    <row r="54" spans="1:15" ht="15.75" x14ac:dyDescent="0.25">
      <c r="A54" s="146"/>
      <c r="B54" s="85"/>
      <c r="C54" s="87"/>
      <c r="D54" s="82"/>
      <c r="E54" s="111"/>
      <c r="F54" s="88"/>
      <c r="G54" s="89"/>
      <c r="H54" s="67"/>
      <c r="I54" s="259"/>
      <c r="J54" s="74"/>
      <c r="K54" s="75"/>
      <c r="L54" s="76"/>
      <c r="M54" s="104"/>
      <c r="N54" s="77"/>
      <c r="O54" s="24"/>
    </row>
    <row r="55" spans="1:15" ht="15.75" x14ac:dyDescent="0.25">
      <c r="A55" s="146"/>
      <c r="B55" s="85"/>
      <c r="C55" s="87"/>
      <c r="D55" s="82"/>
      <c r="E55" s="111"/>
      <c r="F55" s="88"/>
      <c r="G55" s="89"/>
      <c r="H55" s="67"/>
      <c r="I55" s="259"/>
      <c r="J55" s="74"/>
      <c r="K55" s="75"/>
      <c r="L55" s="76"/>
      <c r="M55" s="104"/>
      <c r="N55" s="77"/>
      <c r="O55" s="24"/>
    </row>
    <row r="56" spans="1:15" ht="15.75" x14ac:dyDescent="0.25">
      <c r="A56" s="146"/>
      <c r="B56" s="85"/>
      <c r="C56" s="87"/>
      <c r="D56" s="82"/>
      <c r="E56" s="111"/>
      <c r="F56" s="88"/>
      <c r="G56" s="89"/>
      <c r="H56" s="67"/>
      <c r="I56" s="259"/>
      <c r="J56" s="74"/>
      <c r="K56" s="75"/>
      <c r="L56" s="76"/>
      <c r="M56" s="104"/>
      <c r="N56" s="77"/>
      <c r="O56" s="24"/>
    </row>
    <row r="57" spans="1:15" ht="15.75" x14ac:dyDescent="0.25">
      <c r="A57" s="146"/>
      <c r="B57" s="85"/>
      <c r="C57" s="87"/>
      <c r="D57" s="82"/>
      <c r="E57" s="111"/>
      <c r="F57" s="119"/>
      <c r="G57" s="89"/>
      <c r="H57" s="67"/>
      <c r="I57" s="259"/>
      <c r="J57" s="74"/>
      <c r="K57" s="75"/>
      <c r="L57" s="76"/>
      <c r="M57" s="104"/>
      <c r="N57" s="77"/>
      <c r="O57" s="24"/>
    </row>
    <row r="58" spans="1:15" ht="15.75" x14ac:dyDescent="0.25">
      <c r="A58" s="146"/>
      <c r="B58" s="116"/>
      <c r="C58" s="117"/>
      <c r="D58" s="82"/>
      <c r="E58" s="118"/>
      <c r="F58" s="88"/>
      <c r="G58" s="89"/>
      <c r="H58" s="67"/>
      <c r="I58" s="259"/>
      <c r="J58" s="74"/>
      <c r="K58" s="75"/>
      <c r="L58" s="76"/>
      <c r="M58" s="104"/>
      <c r="N58" s="77"/>
      <c r="O58" s="24"/>
    </row>
    <row r="59" spans="1:15" ht="15.75" x14ac:dyDescent="0.25">
      <c r="A59" s="146"/>
      <c r="B59" s="85"/>
      <c r="C59" s="87"/>
      <c r="D59" s="82"/>
      <c r="E59" s="111"/>
      <c r="F59" s="88"/>
      <c r="G59" s="89"/>
      <c r="H59" s="67"/>
      <c r="I59" s="259"/>
      <c r="J59" s="74"/>
      <c r="K59" s="75"/>
      <c r="L59" s="76"/>
      <c r="M59" s="104"/>
      <c r="N59" s="77"/>
      <c r="O59" s="24"/>
    </row>
    <row r="60" spans="1:15" ht="15.75" x14ac:dyDescent="0.25">
      <c r="A60" s="146"/>
      <c r="B60" s="85"/>
      <c r="C60" s="87"/>
      <c r="D60" s="82"/>
      <c r="E60" s="93"/>
      <c r="F60" s="66"/>
      <c r="G60" s="215"/>
      <c r="H60" s="67"/>
      <c r="I60" s="68"/>
      <c r="J60" s="74"/>
      <c r="K60" s="75"/>
      <c r="L60" s="76"/>
      <c r="M60" s="160"/>
      <c r="N60" s="77"/>
      <c r="O60" s="24"/>
    </row>
    <row r="61" spans="1:15" ht="15.75" x14ac:dyDescent="0.25">
      <c r="A61" s="146"/>
      <c r="B61" s="85"/>
      <c r="C61" s="87"/>
      <c r="D61" s="82"/>
      <c r="E61" s="111"/>
      <c r="F61" s="88"/>
      <c r="G61" s="215"/>
      <c r="H61" s="67"/>
      <c r="I61" s="259"/>
      <c r="J61" s="74"/>
      <c r="K61" s="75"/>
      <c r="L61" s="76"/>
      <c r="M61" s="104"/>
      <c r="N61" s="77"/>
      <c r="O61" s="24"/>
    </row>
    <row r="62" spans="1:15" ht="15.75" x14ac:dyDescent="0.25">
      <c r="A62" s="146"/>
      <c r="B62" s="85"/>
      <c r="C62" s="87"/>
      <c r="D62" s="82"/>
      <c r="E62" s="93"/>
      <c r="F62" s="66"/>
      <c r="G62" s="215"/>
      <c r="H62" s="67"/>
      <c r="I62" s="68"/>
      <c r="J62" s="74"/>
      <c r="K62" s="75"/>
      <c r="L62" s="76"/>
      <c r="M62" s="160"/>
      <c r="N62" s="77"/>
      <c r="O62" s="24"/>
    </row>
    <row r="63" spans="1:15" ht="15.75" x14ac:dyDescent="0.25">
      <c r="A63" s="146"/>
      <c r="B63" s="85"/>
      <c r="C63" s="87"/>
      <c r="D63" s="82"/>
      <c r="E63" s="93"/>
      <c r="F63" s="66"/>
      <c r="G63" s="215"/>
      <c r="H63" s="67"/>
      <c r="I63" s="68"/>
      <c r="J63" s="74"/>
      <c r="K63" s="75"/>
      <c r="L63" s="76"/>
      <c r="M63" s="273"/>
      <c r="N63" s="77"/>
      <c r="O63" s="24"/>
    </row>
    <row r="64" spans="1:15" ht="15.75" x14ac:dyDescent="0.25">
      <c r="A64" s="146"/>
      <c r="B64" s="85"/>
      <c r="C64" s="87"/>
      <c r="D64" s="82"/>
      <c r="E64" s="111"/>
      <c r="F64" s="88"/>
      <c r="G64" s="89"/>
      <c r="H64" s="67"/>
      <c r="I64" s="259"/>
      <c r="J64" s="74"/>
      <c r="K64" s="75"/>
      <c r="L64" s="76"/>
      <c r="M64" s="104"/>
      <c r="N64" s="77"/>
      <c r="O64" s="24"/>
    </row>
    <row r="65" spans="1:15" ht="15.75" x14ac:dyDescent="0.25">
      <c r="A65" s="146"/>
      <c r="B65" s="85"/>
      <c r="C65" s="87"/>
      <c r="D65" s="82"/>
      <c r="E65" s="93"/>
      <c r="F65" s="66"/>
      <c r="G65" s="215"/>
      <c r="H65" s="67"/>
      <c r="I65" s="68"/>
      <c r="J65" s="74"/>
      <c r="K65" s="75"/>
      <c r="L65" s="76"/>
      <c r="M65" s="160"/>
      <c r="N65" s="77"/>
      <c r="O65" s="24"/>
    </row>
    <row r="66" spans="1:15" ht="15.75" x14ac:dyDescent="0.25">
      <c r="A66" s="146"/>
      <c r="B66" s="85"/>
      <c r="C66" s="87"/>
      <c r="D66" s="82"/>
      <c r="E66" s="93"/>
      <c r="F66" s="66"/>
      <c r="G66" s="215"/>
      <c r="H66" s="67"/>
      <c r="I66" s="68"/>
      <c r="J66" s="74"/>
      <c r="K66" s="75"/>
      <c r="L66" s="76"/>
      <c r="M66" s="160"/>
      <c r="N66" s="77"/>
      <c r="O66" s="24"/>
    </row>
    <row r="67" spans="1:15" ht="15.75" x14ac:dyDescent="0.25">
      <c r="A67" s="146"/>
      <c r="B67" s="85"/>
      <c r="C67" s="87"/>
      <c r="D67" s="82"/>
      <c r="E67" s="93"/>
      <c r="F67" s="66"/>
      <c r="G67" s="215"/>
      <c r="H67" s="67"/>
      <c r="I67" s="68"/>
      <c r="J67" s="74"/>
      <c r="K67" s="75"/>
      <c r="L67" s="76"/>
      <c r="M67" s="160"/>
      <c r="N67" s="77"/>
      <c r="O67" s="24"/>
    </row>
    <row r="68" spans="1:15" ht="15.75" x14ac:dyDescent="0.25">
      <c r="A68" s="146"/>
      <c r="B68" s="85"/>
      <c r="C68" s="87"/>
      <c r="D68" s="82"/>
      <c r="E68" s="93"/>
      <c r="F68" s="66"/>
      <c r="G68" s="215"/>
      <c r="H68" s="67"/>
      <c r="I68" s="68"/>
      <c r="J68" s="74"/>
      <c r="K68" s="75"/>
      <c r="L68" s="76"/>
      <c r="M68" s="160"/>
      <c r="N68" s="77"/>
      <c r="O68" s="24"/>
    </row>
    <row r="69" spans="1:15" ht="15.75" x14ac:dyDescent="0.25">
      <c r="A69" s="146"/>
      <c r="B69" s="85"/>
      <c r="C69" s="87"/>
      <c r="D69" s="82"/>
      <c r="E69" s="93"/>
      <c r="F69" s="66"/>
      <c r="G69" s="215"/>
      <c r="H69" s="67"/>
      <c r="I69" s="68"/>
      <c r="J69" s="74"/>
      <c r="K69" s="75"/>
      <c r="L69" s="76"/>
      <c r="M69" s="160"/>
      <c r="N69" s="77"/>
      <c r="O69" s="24"/>
    </row>
    <row r="70" spans="1:15" ht="15.75" x14ac:dyDescent="0.25">
      <c r="A70" s="146"/>
      <c r="B70" s="85"/>
      <c r="C70" s="87"/>
      <c r="D70" s="82"/>
      <c r="E70" s="93"/>
      <c r="F70" s="66"/>
      <c r="G70" s="215"/>
      <c r="H70" s="67"/>
      <c r="I70" s="68"/>
      <c r="J70" s="74"/>
      <c r="K70" s="75"/>
      <c r="L70" s="76"/>
      <c r="M70" s="160"/>
      <c r="N70" s="77"/>
      <c r="O70" s="24"/>
    </row>
    <row r="71" spans="1:15" ht="15.75" x14ac:dyDescent="0.25">
      <c r="A71" s="146"/>
      <c r="B71" s="85"/>
      <c r="C71" s="87"/>
      <c r="D71" s="82"/>
      <c r="E71" s="93"/>
      <c r="F71" s="66"/>
      <c r="G71" s="215"/>
      <c r="H71" s="67"/>
      <c r="I71" s="68"/>
      <c r="J71" s="74"/>
      <c r="K71" s="75"/>
      <c r="L71" s="76"/>
      <c r="M71" s="160"/>
      <c r="N71" s="77"/>
      <c r="O71" s="24"/>
    </row>
    <row r="72" spans="1:15" ht="15.75" x14ac:dyDescent="0.25">
      <c r="A72" s="146"/>
      <c r="B72" s="85"/>
      <c r="C72" s="87"/>
      <c r="D72" s="82"/>
      <c r="E72" s="93"/>
      <c r="F72" s="66"/>
      <c r="G72" s="215"/>
      <c r="H72" s="67"/>
      <c r="I72" s="68"/>
      <c r="J72" s="74"/>
      <c r="K72" s="75"/>
      <c r="L72" s="76"/>
      <c r="M72" s="160"/>
      <c r="N72" s="77"/>
      <c r="O72" s="24"/>
    </row>
    <row r="73" spans="1:15" ht="15.75" x14ac:dyDescent="0.25">
      <c r="A73" s="146"/>
      <c r="B73" s="85"/>
      <c r="C73" s="87"/>
      <c r="D73" s="82"/>
      <c r="E73" s="93"/>
      <c r="F73" s="66"/>
      <c r="G73" s="215"/>
      <c r="H73" s="67"/>
      <c r="I73" s="68"/>
      <c r="J73" s="74"/>
      <c r="K73" s="75"/>
      <c r="L73" s="76"/>
      <c r="M73" s="160"/>
      <c r="N73" s="77"/>
      <c r="O73" s="24"/>
    </row>
    <row r="74" spans="1:15" ht="15.75" x14ac:dyDescent="0.25">
      <c r="A74" s="146"/>
      <c r="B74" s="85"/>
      <c r="C74" s="87"/>
      <c r="D74" s="82"/>
      <c r="E74" s="93"/>
      <c r="F74" s="66"/>
      <c r="G74" s="215"/>
      <c r="H74" s="67"/>
      <c r="I74" s="259"/>
      <c r="J74" s="74"/>
      <c r="K74" s="75"/>
      <c r="L74" s="76"/>
      <c r="M74" s="160"/>
      <c r="N74" s="77"/>
      <c r="O74" s="24"/>
    </row>
    <row r="75" spans="1:15" ht="15.75" x14ac:dyDescent="0.25">
      <c r="A75" s="146"/>
      <c r="B75" s="85"/>
      <c r="C75" s="87"/>
      <c r="D75" s="82"/>
      <c r="E75" s="93"/>
      <c r="F75" s="66"/>
      <c r="G75" s="215"/>
      <c r="H75" s="67"/>
      <c r="I75" s="68"/>
      <c r="J75" s="74"/>
      <c r="K75" s="75"/>
      <c r="L75" s="76"/>
      <c r="M75" s="160"/>
      <c r="N75" s="77"/>
      <c r="O75" s="24"/>
    </row>
    <row r="76" spans="1:15" ht="15.75" x14ac:dyDescent="0.25">
      <c r="A76" s="146"/>
      <c r="B76" s="287"/>
      <c r="C76" s="87"/>
      <c r="D76" s="82"/>
      <c r="E76" s="93"/>
      <c r="F76" s="66"/>
      <c r="G76" s="215"/>
      <c r="H76" s="67"/>
      <c r="I76" s="68"/>
      <c r="J76" s="74"/>
      <c r="K76" s="75"/>
      <c r="L76" s="76"/>
      <c r="M76" s="160"/>
      <c r="N76" s="77"/>
      <c r="O76" s="24"/>
    </row>
    <row r="77" spans="1:15" ht="15.75" x14ac:dyDescent="0.25">
      <c r="A77" s="146"/>
      <c r="B77" s="85"/>
      <c r="C77" s="87"/>
      <c r="D77" s="82"/>
      <c r="E77" s="93"/>
      <c r="F77" s="66"/>
      <c r="G77" s="215"/>
      <c r="H77" s="67"/>
      <c r="I77" s="68"/>
      <c r="J77" s="74"/>
      <c r="K77" s="75"/>
      <c r="L77" s="76"/>
      <c r="M77" s="160"/>
      <c r="N77" s="77"/>
      <c r="O77" s="24"/>
    </row>
    <row r="78" spans="1:15" ht="15.75" x14ac:dyDescent="0.25">
      <c r="A78" s="146"/>
      <c r="B78" s="85"/>
      <c r="C78" s="87"/>
      <c r="D78" s="82"/>
      <c r="E78" s="93"/>
      <c r="F78" s="66"/>
      <c r="G78" s="215"/>
      <c r="H78" s="67"/>
      <c r="I78" s="68"/>
      <c r="J78" s="74"/>
      <c r="K78" s="75"/>
      <c r="L78" s="76"/>
      <c r="M78" s="160"/>
      <c r="N78" s="77"/>
      <c r="O78" s="24"/>
    </row>
    <row r="79" spans="1:15" ht="15.75" x14ac:dyDescent="0.25">
      <c r="A79" s="146"/>
      <c r="B79" s="85"/>
      <c r="C79" s="87"/>
      <c r="D79" s="82"/>
      <c r="E79" s="93"/>
      <c r="F79" s="66"/>
      <c r="G79" s="215"/>
      <c r="H79" s="67"/>
      <c r="I79" s="259"/>
      <c r="J79" s="74"/>
      <c r="K79" s="75"/>
      <c r="L79" s="76"/>
      <c r="M79" s="160"/>
      <c r="N79" s="77"/>
      <c r="O79" s="24"/>
    </row>
    <row r="80" spans="1:15" ht="15.75" x14ac:dyDescent="0.25">
      <c r="A80" s="146"/>
      <c r="B80" s="85"/>
      <c r="C80" s="87"/>
      <c r="D80" s="82"/>
      <c r="E80" s="93"/>
      <c r="F80" s="66"/>
      <c r="G80" s="215"/>
      <c r="H80" s="67"/>
      <c r="I80" s="259"/>
      <c r="J80" s="74"/>
      <c r="K80" s="75"/>
      <c r="L80" s="76"/>
      <c r="M80" s="160"/>
      <c r="N80" s="77"/>
      <c r="O80" s="24"/>
    </row>
    <row r="81" spans="1:15" ht="15.75" x14ac:dyDescent="0.25">
      <c r="A81" s="146"/>
      <c r="B81" s="85"/>
      <c r="C81" s="87"/>
      <c r="D81" s="82"/>
      <c r="E81" s="93"/>
      <c r="F81" s="66"/>
      <c r="G81" s="215"/>
      <c r="H81" s="67"/>
      <c r="I81" s="300"/>
      <c r="J81" s="74"/>
      <c r="K81" s="75"/>
      <c r="L81" s="76"/>
      <c r="M81" s="160"/>
      <c r="N81" s="77"/>
      <c r="O81" s="24"/>
    </row>
    <row r="82" spans="1:15" ht="15.75" x14ac:dyDescent="0.25">
      <c r="A82" s="146"/>
      <c r="B82" s="85"/>
      <c r="C82" s="87"/>
      <c r="D82" s="82"/>
      <c r="E82" s="93"/>
      <c r="F82" s="66"/>
      <c r="G82" s="215"/>
      <c r="H82" s="67"/>
      <c r="I82" s="300"/>
      <c r="J82" s="74"/>
      <c r="K82" s="75"/>
      <c r="L82" s="76"/>
      <c r="M82" s="160"/>
      <c r="N82" s="77"/>
      <c r="O82" s="24"/>
    </row>
    <row r="83" spans="1:15" ht="15.75" x14ac:dyDescent="0.25">
      <c r="A83" s="146"/>
      <c r="B83" s="85"/>
      <c r="C83" s="87"/>
      <c r="D83" s="82"/>
      <c r="E83" s="93"/>
      <c r="F83" s="66"/>
      <c r="G83" s="215"/>
      <c r="H83" s="67"/>
      <c r="I83" s="300"/>
      <c r="J83" s="74"/>
      <c r="K83" s="75"/>
      <c r="L83" s="76"/>
      <c r="M83" s="160"/>
      <c r="N83" s="77"/>
      <c r="O83" s="24"/>
    </row>
    <row r="84" spans="1:15" ht="15.75" x14ac:dyDescent="0.25">
      <c r="A84" s="146"/>
      <c r="B84" s="85"/>
      <c r="C84" s="87"/>
      <c r="D84" s="82"/>
      <c r="E84" s="93"/>
      <c r="F84" s="66"/>
      <c r="G84" s="215"/>
      <c r="H84" s="67"/>
      <c r="I84" s="300"/>
      <c r="J84" s="74"/>
      <c r="K84" s="75"/>
      <c r="L84" s="76"/>
      <c r="M84" s="160"/>
      <c r="N84" s="77"/>
      <c r="O84" s="24"/>
    </row>
    <row r="85" spans="1:15" ht="15.75" x14ac:dyDescent="0.25">
      <c r="A85" s="146"/>
      <c r="B85" s="85"/>
      <c r="C85" s="87"/>
      <c r="D85" s="82"/>
      <c r="E85" s="93"/>
      <c r="F85" s="66"/>
      <c r="G85" s="215"/>
      <c r="H85" s="67"/>
      <c r="I85" s="68"/>
      <c r="J85" s="74"/>
      <c r="K85" s="75"/>
      <c r="L85" s="76"/>
      <c r="M85" s="160"/>
      <c r="N85" s="77"/>
      <c r="O85" s="24"/>
    </row>
    <row r="86" spans="1:15" ht="15.75" x14ac:dyDescent="0.25">
      <c r="A86" s="146"/>
      <c r="B86" s="85"/>
      <c r="C86" s="87"/>
      <c r="D86" s="82"/>
      <c r="E86" s="93"/>
      <c r="F86" s="66"/>
      <c r="G86" s="215"/>
      <c r="H86" s="67"/>
      <c r="I86" s="68"/>
      <c r="J86" s="74"/>
      <c r="K86" s="75"/>
      <c r="L86" s="76"/>
      <c r="M86" s="160"/>
      <c r="N86" s="77"/>
      <c r="O86" s="24"/>
    </row>
    <row r="87" spans="1:15" ht="15.75" x14ac:dyDescent="0.25">
      <c r="A87" s="146"/>
      <c r="B87" s="85"/>
      <c r="C87" s="87"/>
      <c r="D87" s="82"/>
      <c r="E87" s="93"/>
      <c r="F87" s="66"/>
      <c r="G87" s="215"/>
      <c r="H87" s="67"/>
      <c r="I87" s="68"/>
      <c r="J87" s="74"/>
      <c r="K87" s="75"/>
      <c r="L87" s="76"/>
      <c r="M87" s="160"/>
      <c r="N87" s="77"/>
      <c r="O87" s="24"/>
    </row>
    <row r="88" spans="1:15" ht="15.75" x14ac:dyDescent="0.25">
      <c r="A88" s="146"/>
      <c r="B88" s="85"/>
      <c r="C88" s="87"/>
      <c r="D88" s="82"/>
      <c r="E88" s="93"/>
      <c r="F88" s="66"/>
      <c r="G88" s="215"/>
      <c r="H88" s="67"/>
      <c r="I88" s="68"/>
      <c r="J88" s="74"/>
      <c r="K88" s="75"/>
      <c r="L88" s="76"/>
      <c r="M88" s="160"/>
      <c r="N88" s="77"/>
    </row>
    <row r="89" spans="1:15" ht="15.75" x14ac:dyDescent="0.25">
      <c r="A89" s="146"/>
      <c r="B89" s="85"/>
      <c r="C89" s="87"/>
      <c r="D89" s="82"/>
      <c r="E89" s="93"/>
      <c r="F89" s="66"/>
      <c r="G89" s="215"/>
      <c r="H89" s="67"/>
      <c r="I89" s="68"/>
      <c r="J89" s="74"/>
      <c r="K89" s="75"/>
      <c r="L89" s="76"/>
      <c r="M89" s="160"/>
      <c r="N89" s="77"/>
    </row>
    <row r="90" spans="1:15" ht="15.75" x14ac:dyDescent="0.25">
      <c r="A90" s="146"/>
      <c r="B90" s="85"/>
      <c r="C90" s="87"/>
      <c r="D90" s="82"/>
      <c r="E90" s="93"/>
      <c r="F90" s="66"/>
      <c r="G90" s="215"/>
      <c r="H90" s="67"/>
      <c r="I90" s="68"/>
      <c r="J90" s="74"/>
      <c r="K90" s="75"/>
      <c r="L90" s="76"/>
      <c r="M90" s="160"/>
      <c r="N90" s="77"/>
    </row>
    <row r="91" spans="1:15" ht="15.75" x14ac:dyDescent="0.25">
      <c r="A91" s="146"/>
      <c r="B91" s="85"/>
      <c r="C91" s="87"/>
      <c r="D91" s="82"/>
      <c r="E91" s="93"/>
      <c r="F91" s="66"/>
      <c r="G91" s="215"/>
      <c r="H91" s="67"/>
      <c r="I91" s="68"/>
      <c r="J91" s="74"/>
      <c r="K91" s="75"/>
      <c r="L91" s="76"/>
      <c r="M91" s="160"/>
      <c r="N91" s="77"/>
    </row>
    <row r="92" spans="1:15" ht="15.75" x14ac:dyDescent="0.25">
      <c r="A92" s="146"/>
      <c r="B92" s="85"/>
      <c r="C92" s="87"/>
      <c r="D92" s="82"/>
      <c r="E92" s="93"/>
      <c r="F92" s="66"/>
      <c r="G92" s="215"/>
      <c r="H92" s="67"/>
      <c r="I92" s="68"/>
      <c r="J92" s="74"/>
      <c r="K92" s="75"/>
      <c r="L92" s="76"/>
      <c r="M92" s="160"/>
      <c r="N92" s="77"/>
    </row>
    <row r="93" spans="1:15" ht="15.75" x14ac:dyDescent="0.25">
      <c r="A93" s="146"/>
      <c r="B93" s="85"/>
      <c r="C93" s="87"/>
      <c r="D93" s="82"/>
      <c r="E93" s="93"/>
      <c r="F93" s="66"/>
      <c r="G93" s="215"/>
      <c r="H93" s="67"/>
      <c r="I93" s="68"/>
      <c r="J93" s="74"/>
      <c r="K93" s="75"/>
      <c r="L93" s="76"/>
      <c r="M93" s="160"/>
      <c r="N93" s="77"/>
    </row>
    <row r="94" spans="1:15" ht="15.75" x14ac:dyDescent="0.25">
      <c r="A94" s="146"/>
      <c r="B94" s="85"/>
      <c r="C94" s="87"/>
      <c r="D94" s="82"/>
      <c r="E94" s="93"/>
      <c r="F94" s="66"/>
      <c r="G94" s="215"/>
      <c r="H94" s="67"/>
      <c r="I94" s="68"/>
      <c r="J94" s="74"/>
      <c r="K94" s="75"/>
      <c r="L94" s="76"/>
      <c r="M94" s="160"/>
      <c r="N94" s="77"/>
    </row>
    <row r="95" spans="1:15" ht="15.75" x14ac:dyDescent="0.25">
      <c r="A95" s="146"/>
      <c r="B95" s="85"/>
      <c r="C95" s="87"/>
      <c r="D95" s="82"/>
      <c r="E95" s="93"/>
      <c r="F95" s="66"/>
      <c r="G95" s="215"/>
      <c r="H95" s="67"/>
      <c r="I95" s="68"/>
      <c r="J95" s="74"/>
      <c r="K95" s="75"/>
      <c r="L95" s="76"/>
      <c r="M95" s="160"/>
      <c r="N95" s="77"/>
    </row>
    <row r="96" spans="1:15" ht="15.75" x14ac:dyDescent="0.25">
      <c r="A96" s="146"/>
      <c r="B96" s="85"/>
      <c r="C96" s="87"/>
      <c r="D96" s="82"/>
      <c r="E96" s="93"/>
      <c r="F96" s="66"/>
      <c r="G96" s="215"/>
      <c r="H96" s="67"/>
      <c r="I96" s="68"/>
      <c r="J96" s="74"/>
      <c r="K96" s="75"/>
      <c r="L96" s="76"/>
      <c r="M96" s="160"/>
      <c r="N96" s="77"/>
    </row>
    <row r="97" spans="1:14" ht="15.75" x14ac:dyDescent="0.25">
      <c r="A97" s="146"/>
      <c r="B97" s="85"/>
      <c r="C97" s="87"/>
      <c r="D97" s="82"/>
      <c r="E97" s="93"/>
      <c r="F97" s="66"/>
      <c r="G97" s="215"/>
      <c r="H97" s="67"/>
      <c r="I97" s="68"/>
      <c r="J97" s="74"/>
      <c r="K97" s="75"/>
      <c r="L97" s="76"/>
      <c r="M97" s="160"/>
      <c r="N97" s="77"/>
    </row>
    <row r="98" spans="1:14" ht="15.75" x14ac:dyDescent="0.25">
      <c r="A98" s="146"/>
      <c r="B98" s="85"/>
      <c r="C98" s="87"/>
      <c r="D98" s="82"/>
      <c r="E98" s="93"/>
      <c r="F98" s="66"/>
      <c r="G98" s="215"/>
      <c r="H98" s="67"/>
      <c r="I98" s="68"/>
      <c r="J98" s="74"/>
      <c r="K98" s="75"/>
      <c r="L98" s="76"/>
      <c r="M98" s="160"/>
      <c r="N98" s="77"/>
    </row>
    <row r="99" spans="1:14" ht="15.75" x14ac:dyDescent="0.25">
      <c r="A99" s="146"/>
      <c r="B99" s="85"/>
      <c r="C99" s="87"/>
      <c r="D99" s="82"/>
      <c r="E99" s="93"/>
      <c r="F99" s="66"/>
      <c r="G99" s="215"/>
      <c r="H99" s="67"/>
      <c r="I99" s="68"/>
      <c r="J99" s="74"/>
      <c r="K99" s="75"/>
      <c r="L99" s="76"/>
      <c r="M99" s="160"/>
      <c r="N99" s="77"/>
    </row>
    <row r="100" spans="1:14" ht="15.75" x14ac:dyDescent="0.25">
      <c r="A100" s="146"/>
      <c r="B100" s="85"/>
      <c r="C100" s="87"/>
      <c r="D100" s="82"/>
      <c r="E100" s="93"/>
      <c r="F100" s="66"/>
      <c r="G100" s="215"/>
      <c r="H100" s="67"/>
      <c r="I100" s="68"/>
      <c r="J100" s="74"/>
      <c r="K100" s="75"/>
      <c r="L100" s="76"/>
      <c r="M100" s="160"/>
      <c r="N100" s="77"/>
    </row>
    <row r="101" spans="1:14" ht="15.75" x14ac:dyDescent="0.25">
      <c r="A101" s="146"/>
      <c r="B101" s="85"/>
      <c r="C101" s="87"/>
      <c r="D101" s="82"/>
      <c r="E101" s="93"/>
      <c r="F101" s="66"/>
      <c r="G101" s="215"/>
      <c r="H101" s="67"/>
      <c r="I101" s="68"/>
      <c r="J101" s="74"/>
      <c r="K101" s="75"/>
      <c r="L101" s="76"/>
      <c r="M101" s="160"/>
      <c r="N101" s="77"/>
    </row>
    <row r="102" spans="1:14" ht="15.75" x14ac:dyDescent="0.25">
      <c r="A102" s="146"/>
      <c r="B102" s="85"/>
      <c r="C102" s="87"/>
      <c r="D102" s="82"/>
      <c r="E102" s="93"/>
      <c r="F102" s="66"/>
      <c r="G102" s="215"/>
      <c r="H102" s="67"/>
      <c r="I102" s="68"/>
      <c r="J102" s="74"/>
      <c r="K102" s="75"/>
      <c r="L102" s="76"/>
      <c r="M102" s="160"/>
      <c r="N102" s="77"/>
    </row>
    <row r="103" spans="1:14" ht="15.75" x14ac:dyDescent="0.25">
      <c r="A103" s="146"/>
      <c r="B103" s="85"/>
      <c r="C103" s="87"/>
      <c r="D103" s="82"/>
      <c r="E103" s="93"/>
      <c r="F103" s="66"/>
      <c r="G103" s="215"/>
      <c r="H103" s="67"/>
      <c r="I103" s="68"/>
      <c r="J103" s="74"/>
      <c r="K103" s="75"/>
      <c r="L103" s="76"/>
      <c r="M103" s="160"/>
      <c r="N103" s="77"/>
    </row>
    <row r="104" spans="1:14" ht="15.75" x14ac:dyDescent="0.25">
      <c r="A104" s="146"/>
      <c r="B104" s="85"/>
      <c r="C104" s="87"/>
      <c r="D104" s="82"/>
      <c r="E104" s="93"/>
      <c r="F104" s="66"/>
      <c r="G104" s="215"/>
      <c r="H104" s="67"/>
      <c r="I104" s="68"/>
      <c r="J104" s="74"/>
      <c r="K104" s="75"/>
      <c r="L104" s="76"/>
      <c r="M104" s="160"/>
      <c r="N104" s="77"/>
    </row>
    <row r="105" spans="1:14" ht="15" x14ac:dyDescent="0.25">
      <c r="A105" s="63"/>
      <c r="B105" s="59"/>
      <c r="C105" s="59"/>
      <c r="D105" s="59"/>
      <c r="E105" s="59"/>
      <c r="F105" s="59"/>
      <c r="G105" s="59"/>
      <c r="H105" s="131"/>
      <c r="I105" s="59"/>
      <c r="J105" s="59"/>
      <c r="K105" s="59"/>
      <c r="L105" s="59"/>
      <c r="M105" s="131"/>
      <c r="N105" s="59"/>
    </row>
    <row r="106" spans="1:14" ht="15" x14ac:dyDescent="0.25">
      <c r="A106" s="63"/>
      <c r="B106" s="59"/>
      <c r="C106" s="59"/>
      <c r="D106" s="59"/>
      <c r="E106" s="59"/>
      <c r="F106" s="59"/>
      <c r="G106" s="59"/>
      <c r="H106" s="131"/>
      <c r="I106" s="59"/>
      <c r="J106" s="59"/>
      <c r="K106" s="59"/>
      <c r="L106" s="59"/>
      <c r="M106" s="131"/>
      <c r="N106" s="59"/>
    </row>
    <row r="107" spans="1:14" ht="15" x14ac:dyDescent="0.25">
      <c r="A107" s="63"/>
      <c r="B107" s="59"/>
      <c r="C107" s="59"/>
      <c r="D107" s="59"/>
      <c r="E107" s="59"/>
      <c r="F107" s="59"/>
      <c r="G107" s="59"/>
      <c r="H107" s="131"/>
      <c r="I107" s="59"/>
      <c r="J107" s="59"/>
      <c r="K107" s="59"/>
      <c r="L107" s="59"/>
      <c r="M107" s="131"/>
      <c r="N107" s="59"/>
    </row>
    <row r="108" spans="1:14" ht="15" x14ac:dyDescent="0.25">
      <c r="A108" s="63"/>
      <c r="B108" s="59"/>
      <c r="C108" s="59"/>
      <c r="D108" s="59"/>
      <c r="E108" s="59"/>
      <c r="F108" s="59"/>
      <c r="G108" s="59"/>
      <c r="H108" s="131"/>
      <c r="I108" s="59"/>
      <c r="J108" s="59"/>
      <c r="K108" s="59"/>
      <c r="L108" s="59"/>
      <c r="M108" s="131"/>
      <c r="N108" s="59"/>
    </row>
    <row r="109" spans="1:14" ht="15" x14ac:dyDescent="0.25">
      <c r="A109" s="63"/>
      <c r="B109" s="59"/>
      <c r="C109" s="59"/>
      <c r="D109" s="59"/>
      <c r="E109" s="59"/>
      <c r="F109" s="59"/>
      <c r="G109" s="59"/>
      <c r="H109" s="131"/>
      <c r="I109" s="59"/>
      <c r="J109" s="59"/>
      <c r="K109" s="59"/>
      <c r="L109" s="59"/>
      <c r="M109" s="131"/>
      <c r="N109" s="59"/>
    </row>
    <row r="110" spans="1:14" ht="15" x14ac:dyDescent="0.25">
      <c r="A110" s="63"/>
      <c r="B110" s="59"/>
      <c r="C110" s="59"/>
      <c r="D110" s="59"/>
      <c r="E110" s="59"/>
      <c r="F110" s="59"/>
      <c r="G110" s="59"/>
      <c r="H110" s="131"/>
      <c r="I110" s="59"/>
      <c r="J110" s="59"/>
      <c r="K110" s="59"/>
      <c r="L110" s="59"/>
      <c r="M110" s="131"/>
      <c r="N110" s="59"/>
    </row>
    <row r="111" spans="1:14" ht="15" x14ac:dyDescent="0.25">
      <c r="A111" s="63"/>
      <c r="B111" s="59"/>
      <c r="C111" s="59"/>
      <c r="D111" s="59"/>
      <c r="E111" s="59"/>
      <c r="F111" s="59"/>
      <c r="G111" s="59"/>
      <c r="H111" s="131"/>
      <c r="I111" s="59"/>
      <c r="J111" s="59"/>
      <c r="K111" s="59"/>
      <c r="L111" s="59"/>
      <c r="M111" s="131"/>
      <c r="N111" s="59"/>
    </row>
    <row r="112" spans="1:14" ht="15" x14ac:dyDescent="0.25">
      <c r="A112" s="63"/>
      <c r="B112" s="59"/>
      <c r="C112" s="59"/>
      <c r="D112" s="59"/>
      <c r="E112" s="59"/>
      <c r="F112" s="59"/>
      <c r="G112" s="59"/>
      <c r="H112" s="131"/>
      <c r="I112" s="59"/>
      <c r="J112" s="59"/>
      <c r="K112" s="59"/>
      <c r="L112" s="59"/>
      <c r="M112" s="131"/>
      <c r="N112" s="59"/>
    </row>
    <row r="113" spans="1:14" ht="15" x14ac:dyDescent="0.25">
      <c r="A113" s="63"/>
      <c r="B113" s="59"/>
      <c r="C113" s="59"/>
      <c r="D113" s="59"/>
      <c r="E113" s="59"/>
      <c r="F113" s="59"/>
      <c r="G113" s="59"/>
      <c r="H113" s="131"/>
      <c r="I113" s="59"/>
      <c r="J113" s="59"/>
      <c r="K113" s="59"/>
      <c r="L113" s="59"/>
      <c r="M113" s="131"/>
      <c r="N113" s="59"/>
    </row>
    <row r="114" spans="1:14" ht="15" x14ac:dyDescent="0.25">
      <c r="A114" s="63"/>
      <c r="B114" s="59"/>
      <c r="C114" s="59"/>
      <c r="D114" s="59"/>
      <c r="E114" s="59"/>
      <c r="F114" s="59"/>
      <c r="G114" s="59"/>
      <c r="H114" s="131"/>
      <c r="I114" s="59"/>
      <c r="J114" s="59"/>
      <c r="K114" s="59"/>
      <c r="L114" s="59"/>
      <c r="M114" s="131"/>
      <c r="N114" s="59"/>
    </row>
    <row r="115" spans="1:14" ht="15" x14ac:dyDescent="0.25">
      <c r="A115" s="63"/>
      <c r="B115" s="59"/>
      <c r="C115" s="59"/>
      <c r="D115" s="59"/>
      <c r="E115" s="59"/>
      <c r="F115" s="59"/>
      <c r="G115" s="59"/>
      <c r="H115" s="131"/>
      <c r="I115" s="59"/>
      <c r="J115" s="59"/>
      <c r="K115" s="59"/>
      <c r="L115" s="59"/>
      <c r="M115" s="131"/>
      <c r="N115" s="59"/>
    </row>
    <row r="116" spans="1:14" ht="15" x14ac:dyDescent="0.25">
      <c r="A116" s="63"/>
      <c r="B116" s="59"/>
      <c r="C116" s="59"/>
      <c r="D116" s="59"/>
      <c r="E116" s="59"/>
      <c r="F116" s="59"/>
      <c r="G116" s="59"/>
      <c r="H116" s="131"/>
      <c r="I116" s="59"/>
      <c r="J116" s="59"/>
      <c r="K116" s="59"/>
      <c r="L116" s="59"/>
      <c r="M116" s="131"/>
      <c r="N116" s="59"/>
    </row>
    <row r="117" spans="1:14" ht="15" x14ac:dyDescent="0.25">
      <c r="A117" s="63"/>
      <c r="B117" s="59"/>
      <c r="C117" s="59"/>
      <c r="D117" s="59"/>
      <c r="E117" s="59"/>
      <c r="F117" s="59"/>
      <c r="G117" s="59"/>
      <c r="H117" s="131"/>
      <c r="I117" s="59"/>
      <c r="J117" s="59"/>
      <c r="K117" s="59"/>
      <c r="L117" s="59"/>
      <c r="M117" s="131"/>
      <c r="N117" s="59"/>
    </row>
    <row r="118" spans="1:14" ht="15" x14ac:dyDescent="0.25">
      <c r="A118" s="63"/>
      <c r="B118" s="59"/>
      <c r="C118" s="59"/>
      <c r="D118" s="59"/>
      <c r="E118" s="59"/>
      <c r="F118" s="59"/>
      <c r="G118" s="59"/>
      <c r="H118" s="131"/>
      <c r="I118" s="59"/>
      <c r="J118" s="59"/>
      <c r="K118" s="59"/>
      <c r="L118" s="59"/>
      <c r="M118" s="131"/>
      <c r="N118" s="59"/>
    </row>
    <row r="119" spans="1:14" ht="15" x14ac:dyDescent="0.25">
      <c r="A119" s="63"/>
      <c r="B119" s="59"/>
      <c r="C119" s="59"/>
      <c r="D119" s="59"/>
      <c r="E119" s="59"/>
      <c r="F119" s="59"/>
      <c r="G119" s="59"/>
      <c r="H119" s="131"/>
      <c r="I119" s="59"/>
      <c r="J119" s="59"/>
      <c r="K119" s="59"/>
      <c r="L119" s="59"/>
      <c r="M119" s="131"/>
      <c r="N119" s="59"/>
    </row>
    <row r="120" spans="1:14" ht="15" x14ac:dyDescent="0.25">
      <c r="A120" s="63"/>
      <c r="B120" s="59"/>
      <c r="C120" s="59"/>
      <c r="D120" s="59"/>
      <c r="E120" s="59"/>
      <c r="F120" s="59"/>
      <c r="G120" s="59"/>
      <c r="H120" s="131"/>
      <c r="I120" s="59"/>
      <c r="J120" s="59"/>
      <c r="K120" s="59"/>
      <c r="L120" s="59"/>
      <c r="M120" s="131"/>
      <c r="N120" s="59"/>
    </row>
    <row r="121" spans="1:14" ht="15" x14ac:dyDescent="0.25">
      <c r="A121" s="63"/>
      <c r="B121" s="59"/>
      <c r="C121" s="59"/>
      <c r="D121" s="59"/>
      <c r="E121" s="59"/>
      <c r="F121" s="59"/>
      <c r="G121" s="59"/>
      <c r="H121" s="131"/>
      <c r="I121" s="59"/>
      <c r="J121" s="59"/>
      <c r="K121" s="59"/>
      <c r="L121" s="59"/>
      <c r="M121" s="131"/>
      <c r="N121" s="59"/>
    </row>
    <row r="122" spans="1:14" ht="15" x14ac:dyDescent="0.25">
      <c r="A122" s="63"/>
      <c r="B122" s="59"/>
      <c r="C122" s="59"/>
      <c r="D122" s="59"/>
      <c r="E122" s="59"/>
      <c r="F122" s="59"/>
      <c r="G122" s="59"/>
      <c r="H122" s="131"/>
      <c r="I122" s="59"/>
      <c r="J122" s="59"/>
      <c r="K122" s="59"/>
      <c r="L122" s="59"/>
      <c r="M122" s="131"/>
      <c r="N122" s="59"/>
    </row>
    <row r="123" spans="1:14" ht="15" x14ac:dyDescent="0.25">
      <c r="A123" s="63"/>
      <c r="B123" s="59"/>
      <c r="C123" s="59"/>
      <c r="D123" s="59"/>
      <c r="E123" s="59"/>
      <c r="F123" s="59"/>
      <c r="G123" s="59"/>
      <c r="H123" s="131"/>
      <c r="I123" s="59"/>
      <c r="J123" s="59"/>
      <c r="K123" s="59"/>
      <c r="L123" s="59"/>
      <c r="M123" s="131"/>
      <c r="N123" s="59"/>
    </row>
    <row r="124" spans="1:14" ht="15" x14ac:dyDescent="0.25">
      <c r="A124" s="63"/>
      <c r="B124" s="59"/>
      <c r="C124" s="59"/>
      <c r="D124" s="59"/>
      <c r="E124" s="59"/>
      <c r="F124" s="59"/>
      <c r="G124" s="59"/>
      <c r="H124" s="131"/>
      <c r="I124" s="59"/>
      <c r="J124" s="59"/>
      <c r="K124" s="59"/>
      <c r="L124" s="59"/>
      <c r="M124" s="131"/>
      <c r="N124" s="59"/>
    </row>
    <row r="125" spans="1:14" ht="15" x14ac:dyDescent="0.25">
      <c r="A125" s="63"/>
      <c r="B125" s="59"/>
      <c r="C125" s="59"/>
      <c r="D125" s="59"/>
      <c r="E125" s="59"/>
      <c r="F125" s="59"/>
      <c r="G125" s="59"/>
      <c r="H125" s="131"/>
      <c r="I125" s="59"/>
      <c r="J125" s="59"/>
      <c r="K125" s="59"/>
      <c r="L125" s="59"/>
      <c r="M125" s="131"/>
      <c r="N125" s="59"/>
    </row>
    <row r="126" spans="1:14" ht="15" x14ac:dyDescent="0.25">
      <c r="A126" s="63"/>
      <c r="B126" s="59"/>
      <c r="C126" s="59"/>
      <c r="D126" s="59"/>
      <c r="E126" s="59"/>
      <c r="F126" s="59"/>
      <c r="G126" s="59"/>
      <c r="H126" s="131"/>
      <c r="I126" s="59"/>
      <c r="J126" s="59"/>
      <c r="K126" s="59"/>
      <c r="L126" s="59"/>
      <c r="M126" s="131"/>
      <c r="N126" s="59"/>
    </row>
    <row r="127" spans="1:14" ht="15" x14ac:dyDescent="0.25">
      <c r="A127" s="63"/>
      <c r="B127" s="59"/>
      <c r="C127" s="59"/>
      <c r="D127" s="59"/>
      <c r="E127" s="59"/>
      <c r="F127" s="59"/>
      <c r="G127" s="59"/>
      <c r="H127" s="131"/>
      <c r="I127" s="59"/>
      <c r="J127" s="59"/>
      <c r="K127" s="59"/>
      <c r="L127" s="59"/>
      <c r="M127" s="131"/>
      <c r="N127" s="59"/>
    </row>
    <row r="128" spans="1:14" ht="15" x14ac:dyDescent="0.25">
      <c r="A128" s="63"/>
      <c r="B128" s="59"/>
      <c r="C128" s="59"/>
      <c r="D128" s="59"/>
      <c r="E128" s="59"/>
      <c r="F128" s="59"/>
      <c r="G128" s="59"/>
      <c r="H128" s="131"/>
      <c r="I128" s="59"/>
      <c r="J128" s="59"/>
      <c r="K128" s="59"/>
      <c r="L128" s="59"/>
      <c r="M128" s="131"/>
      <c r="N128" s="59"/>
    </row>
    <row r="129" spans="1:14" ht="15" x14ac:dyDescent="0.25">
      <c r="A129" s="63"/>
      <c r="B129" s="59"/>
      <c r="C129" s="59"/>
      <c r="D129" s="59"/>
      <c r="E129" s="59"/>
      <c r="F129" s="59"/>
      <c r="G129" s="59"/>
      <c r="H129" s="131"/>
      <c r="I129" s="59"/>
      <c r="J129" s="59"/>
      <c r="K129" s="59"/>
      <c r="L129" s="59"/>
      <c r="M129" s="131"/>
      <c r="N129" s="59"/>
    </row>
    <row r="130" spans="1:14" ht="15" x14ac:dyDescent="0.25">
      <c r="A130" s="63"/>
      <c r="B130" s="59"/>
      <c r="C130" s="59"/>
      <c r="D130" s="59"/>
      <c r="E130" s="59"/>
      <c r="F130" s="59"/>
      <c r="G130" s="59"/>
      <c r="H130" s="131"/>
      <c r="I130" s="59"/>
      <c r="J130" s="59"/>
      <c r="K130" s="59"/>
      <c r="L130" s="59"/>
      <c r="M130" s="131"/>
      <c r="N130" s="59"/>
    </row>
    <row r="131" spans="1:14" ht="15" x14ac:dyDescent="0.25">
      <c r="A131" s="63"/>
      <c r="B131" s="59"/>
      <c r="C131" s="59"/>
      <c r="D131" s="59"/>
      <c r="E131" s="59"/>
      <c r="F131" s="59"/>
      <c r="G131" s="59"/>
      <c r="H131" s="131"/>
      <c r="I131" s="59"/>
      <c r="J131" s="59"/>
      <c r="K131" s="59"/>
      <c r="L131" s="59"/>
      <c r="M131" s="131"/>
      <c r="N131" s="59"/>
    </row>
    <row r="132" spans="1:14" ht="15" x14ac:dyDescent="0.25">
      <c r="A132" s="63"/>
      <c r="B132" s="59"/>
      <c r="C132" s="59"/>
      <c r="D132" s="59"/>
      <c r="E132" s="59"/>
      <c r="F132" s="59"/>
      <c r="G132" s="59"/>
      <c r="H132" s="131"/>
      <c r="I132" s="59"/>
      <c r="J132" s="59"/>
      <c r="K132" s="59"/>
      <c r="L132" s="59"/>
      <c r="M132" s="131"/>
      <c r="N132" s="59"/>
    </row>
    <row r="133" spans="1:14" ht="15" x14ac:dyDescent="0.25">
      <c r="A133" s="63"/>
      <c r="B133" s="59"/>
      <c r="C133" s="59"/>
      <c r="D133" s="59"/>
      <c r="E133" s="59"/>
      <c r="F133" s="59"/>
      <c r="G133" s="59"/>
      <c r="H133" s="131"/>
      <c r="I133" s="59"/>
      <c r="J133" s="59"/>
      <c r="K133" s="59"/>
      <c r="L133" s="59"/>
      <c r="M133" s="131"/>
      <c r="N133" s="59"/>
    </row>
    <row r="134" spans="1:14" ht="15" x14ac:dyDescent="0.25">
      <c r="A134" s="63"/>
      <c r="B134" s="59"/>
      <c r="C134" s="59"/>
      <c r="D134" s="59"/>
      <c r="E134" s="59"/>
      <c r="F134" s="59"/>
      <c r="G134" s="59"/>
      <c r="H134" s="131"/>
      <c r="I134" s="59"/>
      <c r="J134" s="59"/>
      <c r="K134" s="59"/>
      <c r="L134" s="59"/>
      <c r="M134" s="131"/>
      <c r="N134" s="59"/>
    </row>
    <row r="135" spans="1:14" ht="15" x14ac:dyDescent="0.25">
      <c r="A135" s="63"/>
      <c r="B135" s="59"/>
      <c r="C135" s="59"/>
      <c r="D135" s="59"/>
      <c r="E135" s="59"/>
      <c r="F135" s="59"/>
      <c r="G135" s="59"/>
      <c r="H135" s="131"/>
      <c r="I135" s="59"/>
      <c r="J135" s="59"/>
      <c r="K135" s="59"/>
      <c r="L135" s="59"/>
      <c r="M135" s="131"/>
      <c r="N135" s="59"/>
    </row>
    <row r="136" spans="1:14" ht="15" x14ac:dyDescent="0.25">
      <c r="A136" s="63"/>
      <c r="B136" s="59"/>
      <c r="C136" s="59"/>
      <c r="D136" s="59"/>
      <c r="E136" s="59"/>
      <c r="F136" s="59"/>
      <c r="G136" s="59"/>
      <c r="H136" s="131"/>
      <c r="I136" s="59"/>
      <c r="J136" s="59"/>
      <c r="K136" s="59"/>
      <c r="L136" s="59"/>
      <c r="M136" s="131"/>
      <c r="N136" s="59"/>
    </row>
    <row r="137" spans="1:14" ht="15" x14ac:dyDescent="0.25">
      <c r="A137" s="63"/>
      <c r="B137" s="59"/>
      <c r="C137" s="59"/>
      <c r="D137" s="59"/>
      <c r="E137" s="59"/>
      <c r="F137" s="59"/>
      <c r="G137" s="59"/>
      <c r="H137" s="131"/>
      <c r="I137" s="59"/>
      <c r="J137" s="59"/>
      <c r="K137" s="59"/>
      <c r="L137" s="59"/>
      <c r="M137" s="131"/>
      <c r="N137" s="59"/>
    </row>
    <row r="138" spans="1:14" ht="15" x14ac:dyDescent="0.25">
      <c r="A138" s="63"/>
      <c r="B138" s="59"/>
      <c r="C138" s="59"/>
      <c r="D138" s="59"/>
      <c r="E138" s="59"/>
      <c r="F138" s="59"/>
      <c r="G138" s="59"/>
      <c r="H138" s="131"/>
      <c r="I138" s="59"/>
      <c r="J138" s="59"/>
      <c r="K138" s="59"/>
      <c r="L138" s="59"/>
      <c r="M138" s="131"/>
      <c r="N138" s="59"/>
    </row>
    <row r="139" spans="1:14" ht="15" x14ac:dyDescent="0.25">
      <c r="A139" s="63"/>
      <c r="B139" s="59"/>
      <c r="C139" s="59"/>
      <c r="D139" s="59"/>
      <c r="E139" s="59"/>
      <c r="F139" s="59"/>
      <c r="G139" s="59"/>
      <c r="H139" s="131"/>
      <c r="I139" s="59"/>
      <c r="J139" s="59"/>
      <c r="K139" s="59"/>
      <c r="L139" s="59"/>
      <c r="M139" s="131"/>
      <c r="N139" s="59"/>
    </row>
    <row r="140" spans="1:14" ht="15" x14ac:dyDescent="0.25">
      <c r="A140" s="63"/>
      <c r="B140" s="59"/>
      <c r="C140" s="59"/>
      <c r="D140" s="59"/>
      <c r="E140" s="59"/>
      <c r="F140" s="59"/>
      <c r="G140" s="59"/>
      <c r="H140" s="131"/>
      <c r="I140" s="59"/>
      <c r="J140" s="59"/>
      <c r="K140" s="59"/>
      <c r="L140" s="59"/>
      <c r="M140" s="131"/>
      <c r="N140" s="59"/>
    </row>
    <row r="141" spans="1:14" ht="15" x14ac:dyDescent="0.25">
      <c r="A141" s="63"/>
      <c r="B141" s="59"/>
      <c r="C141" s="59"/>
      <c r="D141" s="59"/>
      <c r="E141" s="59"/>
      <c r="F141" s="59"/>
      <c r="G141" s="59"/>
      <c r="H141" s="131"/>
      <c r="I141" s="59"/>
      <c r="J141" s="59"/>
      <c r="K141" s="59"/>
      <c r="L141" s="59"/>
      <c r="M141" s="131"/>
      <c r="N141" s="59"/>
    </row>
    <row r="142" spans="1:14" ht="15" x14ac:dyDescent="0.25">
      <c r="A142" s="63"/>
      <c r="B142" s="59"/>
      <c r="C142" s="59"/>
      <c r="D142" s="59"/>
      <c r="E142" s="59"/>
      <c r="F142" s="59"/>
      <c r="G142" s="59"/>
      <c r="H142" s="131"/>
      <c r="I142" s="59"/>
      <c r="J142" s="59"/>
      <c r="K142" s="59"/>
      <c r="L142" s="59"/>
      <c r="M142" s="131"/>
      <c r="N142" s="59"/>
    </row>
    <row r="143" spans="1:14" ht="15" x14ac:dyDescent="0.25">
      <c r="A143" s="63"/>
      <c r="B143" s="59"/>
      <c r="C143" s="59"/>
      <c r="D143" s="59"/>
      <c r="E143" s="59"/>
      <c r="F143" s="59"/>
      <c r="G143" s="59"/>
      <c r="H143" s="131"/>
      <c r="I143" s="59"/>
      <c r="J143" s="59"/>
      <c r="K143" s="59"/>
      <c r="L143" s="59"/>
      <c r="M143" s="131"/>
      <c r="N143" s="59"/>
    </row>
    <row r="144" spans="1:14" ht="15" x14ac:dyDescent="0.25">
      <c r="A144" s="63"/>
      <c r="B144" s="59"/>
      <c r="C144" s="59"/>
      <c r="D144" s="59"/>
      <c r="E144" s="59"/>
      <c r="F144" s="59"/>
      <c r="G144" s="59"/>
      <c r="H144" s="131"/>
      <c r="I144" s="59"/>
      <c r="J144" s="59"/>
      <c r="K144" s="59"/>
      <c r="L144" s="59"/>
      <c r="M144" s="131"/>
      <c r="N144" s="59"/>
    </row>
    <row r="145" spans="1:14" ht="15" x14ac:dyDescent="0.25">
      <c r="A145" s="63"/>
      <c r="B145" s="59"/>
      <c r="C145" s="59"/>
      <c r="D145" s="59"/>
      <c r="E145" s="59"/>
      <c r="F145" s="59"/>
      <c r="G145" s="59"/>
      <c r="H145" s="131"/>
      <c r="I145" s="59"/>
      <c r="J145" s="59"/>
      <c r="K145" s="59"/>
      <c r="L145" s="59"/>
      <c r="M145" s="131"/>
      <c r="N145" s="59"/>
    </row>
    <row r="146" spans="1:14" ht="15" x14ac:dyDescent="0.25">
      <c r="A146" s="63"/>
      <c r="B146" s="59"/>
      <c r="C146" s="59"/>
      <c r="D146" s="59"/>
      <c r="E146" s="59"/>
      <c r="F146" s="59"/>
      <c r="G146" s="59"/>
      <c r="H146" s="131"/>
      <c r="I146" s="59"/>
      <c r="J146" s="59"/>
      <c r="K146" s="59"/>
      <c r="L146" s="59"/>
      <c r="M146" s="131"/>
      <c r="N146" s="59"/>
    </row>
    <row r="147" spans="1:14" ht="15" x14ac:dyDescent="0.25">
      <c r="A147" s="63"/>
      <c r="B147" s="59"/>
      <c r="C147" s="59"/>
      <c r="D147" s="59"/>
      <c r="E147" s="59"/>
      <c r="F147" s="59"/>
      <c r="G147" s="59"/>
      <c r="H147" s="131"/>
      <c r="I147" s="59"/>
      <c r="J147" s="59"/>
      <c r="K147" s="59"/>
      <c r="L147" s="59"/>
      <c r="M147" s="131"/>
      <c r="N147" s="59"/>
    </row>
    <row r="148" spans="1:14" ht="15" x14ac:dyDescent="0.25">
      <c r="A148" s="63"/>
      <c r="B148" s="59"/>
      <c r="C148" s="59"/>
      <c r="D148" s="59"/>
      <c r="E148" s="59"/>
      <c r="F148" s="59"/>
      <c r="G148" s="59"/>
      <c r="H148" s="131"/>
      <c r="I148" s="59"/>
      <c r="J148" s="59"/>
      <c r="K148" s="59"/>
      <c r="L148" s="59"/>
      <c r="M148" s="131"/>
      <c r="N148" s="59"/>
    </row>
    <row r="149" spans="1:14" ht="15" x14ac:dyDescent="0.25">
      <c r="A149" s="63"/>
      <c r="B149" s="59"/>
      <c r="C149" s="59"/>
      <c r="D149" s="59"/>
      <c r="E149" s="59"/>
      <c r="F149" s="59"/>
      <c r="G149" s="59"/>
      <c r="H149" s="131"/>
      <c r="I149" s="59"/>
      <c r="J149" s="59"/>
      <c r="K149" s="59"/>
      <c r="L149" s="59"/>
      <c r="M149" s="131"/>
      <c r="N149" s="59"/>
    </row>
    <row r="150" spans="1:14" ht="15" x14ac:dyDescent="0.25">
      <c r="A150" s="63"/>
      <c r="B150" s="59"/>
      <c r="C150" s="59"/>
      <c r="D150" s="59"/>
      <c r="E150" s="59"/>
      <c r="F150" s="59"/>
      <c r="G150" s="59"/>
      <c r="H150" s="131"/>
      <c r="I150" s="59"/>
      <c r="J150" s="59"/>
      <c r="K150" s="59"/>
      <c r="L150" s="59"/>
      <c r="M150" s="131"/>
      <c r="N150" s="59"/>
    </row>
    <row r="151" spans="1:14" ht="15" x14ac:dyDescent="0.25">
      <c r="A151" s="63"/>
      <c r="B151" s="60"/>
      <c r="C151" s="64"/>
      <c r="D151" s="5" t="str">
        <f>IF(C151="","",VLOOKUP(C151,[1]tableaux!$D$5:E$65,2,FALSE))</f>
        <v/>
      </c>
      <c r="E151" s="65"/>
      <c r="F151" s="66"/>
      <c r="G151" s="61"/>
      <c r="H151" s="67" t="str">
        <f>IF(B151="","",VLOOKUP(B151,[1]tableaux!$A$4:$B$511,2,FALSE))</f>
        <v/>
      </c>
      <c r="I151" s="68"/>
      <c r="J151" s="68"/>
      <c r="K151" s="69"/>
      <c r="L151" s="69"/>
      <c r="M151" s="70" t="str">
        <f t="shared" ref="M151:M214" si="0">IF(AND(G151="",K151&lt;&gt;"gie"),H151,"")</f>
        <v/>
      </c>
      <c r="N151" s="71">
        <f t="shared" ref="N151:N214" si="1">IF(G151="",F151,"")</f>
        <v>0</v>
      </c>
    </row>
    <row r="152" spans="1:14" ht="15" x14ac:dyDescent="0.25">
      <c r="A152" s="63"/>
      <c r="B152" s="60"/>
      <c r="C152" s="64"/>
      <c r="D152" s="5" t="str">
        <f>IF(C152="","",VLOOKUP(C152,[1]tableaux!$D$5:E$65,2,FALSE))</f>
        <v/>
      </c>
      <c r="E152" s="65"/>
      <c r="F152" s="66"/>
      <c r="G152" s="61"/>
      <c r="H152" s="67" t="str">
        <f>IF(B152="","",VLOOKUP(B152,[1]tableaux!$A$4:$B$511,2,FALSE))</f>
        <v/>
      </c>
      <c r="I152" s="68"/>
      <c r="J152" s="68"/>
      <c r="K152" s="69"/>
      <c r="L152" s="69"/>
      <c r="M152" s="70" t="str">
        <f t="shared" si="0"/>
        <v/>
      </c>
      <c r="N152" s="71">
        <f t="shared" si="1"/>
        <v>0</v>
      </c>
    </row>
    <row r="153" spans="1:14" ht="15" x14ac:dyDescent="0.25">
      <c r="A153" s="63"/>
      <c r="B153" s="60"/>
      <c r="C153" s="64"/>
      <c r="D153" s="5" t="str">
        <f>IF(C153="","",VLOOKUP(C153,[1]tableaux!$D$5:E$65,2,FALSE))</f>
        <v/>
      </c>
      <c r="E153" s="65"/>
      <c r="F153" s="66"/>
      <c r="G153" s="61"/>
      <c r="H153" s="67" t="str">
        <f>IF(B153="","",VLOOKUP(B153,[1]tableaux!$A$4:$B$511,2,FALSE))</f>
        <v/>
      </c>
      <c r="I153" s="68"/>
      <c r="J153" s="68"/>
      <c r="K153" s="69"/>
      <c r="L153" s="69"/>
      <c r="M153" s="70" t="str">
        <f t="shared" si="0"/>
        <v/>
      </c>
      <c r="N153" s="71">
        <f t="shared" si="1"/>
        <v>0</v>
      </c>
    </row>
    <row r="154" spans="1:14" ht="15" x14ac:dyDescent="0.25">
      <c r="A154" s="63"/>
      <c r="B154" s="60"/>
      <c r="C154" s="64"/>
      <c r="D154" s="5" t="str">
        <f>IF(C154="","",VLOOKUP(C154,[1]tableaux!$D$5:E$65,2,FALSE))</f>
        <v/>
      </c>
      <c r="E154" s="65"/>
      <c r="F154" s="66"/>
      <c r="G154" s="61"/>
      <c r="H154" s="67" t="str">
        <f>IF(B154="","",VLOOKUP(B154,[1]tableaux!$A$4:$B$511,2,FALSE))</f>
        <v/>
      </c>
      <c r="I154" s="68"/>
      <c r="J154" s="68"/>
      <c r="K154" s="69"/>
      <c r="L154" s="69"/>
      <c r="M154" s="70" t="str">
        <f t="shared" si="0"/>
        <v/>
      </c>
      <c r="N154" s="71">
        <f t="shared" si="1"/>
        <v>0</v>
      </c>
    </row>
    <row r="155" spans="1:14" ht="15" x14ac:dyDescent="0.25">
      <c r="A155" s="63"/>
      <c r="B155" s="60"/>
      <c r="C155" s="64"/>
      <c r="D155" s="5" t="str">
        <f>IF(C155="","",VLOOKUP(C155,[1]tableaux!$D$5:E$65,2,FALSE))</f>
        <v/>
      </c>
      <c r="E155" s="65"/>
      <c r="F155" s="66"/>
      <c r="G155" s="61"/>
      <c r="H155" s="67" t="str">
        <f>IF(B155="","",VLOOKUP(B155,[1]tableaux!$A$4:$B$511,2,FALSE))</f>
        <v/>
      </c>
      <c r="I155" s="68"/>
      <c r="J155" s="68"/>
      <c r="K155" s="69"/>
      <c r="L155" s="69"/>
      <c r="M155" s="70" t="str">
        <f t="shared" si="0"/>
        <v/>
      </c>
      <c r="N155" s="71">
        <f t="shared" si="1"/>
        <v>0</v>
      </c>
    </row>
    <row r="156" spans="1:14" ht="15" x14ac:dyDescent="0.25">
      <c r="A156" s="63"/>
      <c r="B156" s="60"/>
      <c r="C156" s="64"/>
      <c r="D156" s="5" t="str">
        <f>IF(C156="","",VLOOKUP(C156,[1]tableaux!$D$5:E$65,2,FALSE))</f>
        <v/>
      </c>
      <c r="E156" s="65"/>
      <c r="F156" s="66"/>
      <c r="G156" s="61"/>
      <c r="H156" s="67" t="str">
        <f>IF(B156="","",VLOOKUP(B156,[1]tableaux!$A$4:$B$511,2,FALSE))</f>
        <v/>
      </c>
      <c r="I156" s="68"/>
      <c r="J156" s="68"/>
      <c r="K156" s="69"/>
      <c r="L156" s="69"/>
      <c r="M156" s="70" t="str">
        <f t="shared" si="0"/>
        <v/>
      </c>
      <c r="N156" s="71">
        <f t="shared" si="1"/>
        <v>0</v>
      </c>
    </row>
    <row r="157" spans="1:14" ht="15" x14ac:dyDescent="0.25">
      <c r="A157" s="63"/>
      <c r="B157" s="60"/>
      <c r="C157" s="64"/>
      <c r="D157" s="5" t="str">
        <f>IF(C157="","",VLOOKUP(C157,[1]tableaux!$D$5:E$65,2,FALSE))</f>
        <v/>
      </c>
      <c r="E157" s="65"/>
      <c r="F157" s="66"/>
      <c r="G157" s="61"/>
      <c r="H157" s="67" t="str">
        <f>IF(B157="","",VLOOKUP(B157,[1]tableaux!$A$4:$B$511,2,FALSE))</f>
        <v/>
      </c>
      <c r="I157" s="68"/>
      <c r="J157" s="68"/>
      <c r="K157" s="69"/>
      <c r="L157" s="69"/>
      <c r="M157" s="70" t="str">
        <f t="shared" si="0"/>
        <v/>
      </c>
      <c r="N157" s="71">
        <f t="shared" si="1"/>
        <v>0</v>
      </c>
    </row>
    <row r="158" spans="1:14" ht="15" x14ac:dyDescent="0.25">
      <c r="A158" s="63"/>
      <c r="B158" s="60"/>
      <c r="C158" s="64"/>
      <c r="D158" s="5" t="str">
        <f>IF(C158="","",VLOOKUP(C158,[1]tableaux!$D$5:E$65,2,FALSE))</f>
        <v/>
      </c>
      <c r="E158" s="65"/>
      <c r="F158" s="66"/>
      <c r="G158" s="61"/>
      <c r="H158" s="67" t="str">
        <f>IF(B158="","",VLOOKUP(B158,[1]tableaux!$A$4:$B$511,2,FALSE))</f>
        <v/>
      </c>
      <c r="I158" s="68"/>
      <c r="J158" s="68"/>
      <c r="K158" s="69"/>
      <c r="L158" s="69"/>
      <c r="M158" s="70" t="str">
        <f t="shared" si="0"/>
        <v/>
      </c>
      <c r="N158" s="71">
        <f t="shared" si="1"/>
        <v>0</v>
      </c>
    </row>
    <row r="159" spans="1:14" ht="15" x14ac:dyDescent="0.25">
      <c r="A159" s="63"/>
      <c r="B159" s="60"/>
      <c r="C159" s="64"/>
      <c r="D159" s="5" t="str">
        <f>IF(C159="","",VLOOKUP(C159,[1]tableaux!$D$5:E$65,2,FALSE))</f>
        <v/>
      </c>
      <c r="E159" s="65"/>
      <c r="F159" s="66"/>
      <c r="G159" s="61"/>
      <c r="H159" s="67" t="str">
        <f>IF(B159="","",VLOOKUP(B159,[1]tableaux!$A$4:$B$511,2,FALSE))</f>
        <v/>
      </c>
      <c r="I159" s="68"/>
      <c r="J159" s="68"/>
      <c r="K159" s="69"/>
      <c r="L159" s="69"/>
      <c r="M159" s="70" t="str">
        <f t="shared" si="0"/>
        <v/>
      </c>
      <c r="N159" s="71">
        <f t="shared" si="1"/>
        <v>0</v>
      </c>
    </row>
    <row r="160" spans="1:14" ht="15" x14ac:dyDescent="0.25">
      <c r="A160" s="63"/>
      <c r="B160" s="60"/>
      <c r="C160" s="64"/>
      <c r="D160" s="5" t="str">
        <f>IF(C160="","",VLOOKUP(C160,[1]tableaux!$D$5:E$65,2,FALSE))</f>
        <v/>
      </c>
      <c r="E160" s="65"/>
      <c r="F160" s="66"/>
      <c r="G160" s="61"/>
      <c r="H160" s="67" t="str">
        <f>IF(B160="","",VLOOKUP(B160,[1]tableaux!$A$4:$B$511,2,FALSE))</f>
        <v/>
      </c>
      <c r="I160" s="68"/>
      <c r="J160" s="68"/>
      <c r="K160" s="69"/>
      <c r="L160" s="69"/>
      <c r="M160" s="70" t="str">
        <f t="shared" si="0"/>
        <v/>
      </c>
      <c r="N160" s="71">
        <f t="shared" si="1"/>
        <v>0</v>
      </c>
    </row>
    <row r="161" spans="1:14" ht="15" x14ac:dyDescent="0.25">
      <c r="A161" s="63"/>
      <c r="B161" s="60"/>
      <c r="C161" s="64"/>
      <c r="D161" s="5" t="str">
        <f>IF(C161="","",VLOOKUP(C161,[1]tableaux!$D$5:E$65,2,FALSE))</f>
        <v/>
      </c>
      <c r="E161" s="65"/>
      <c r="F161" s="66"/>
      <c r="G161" s="61"/>
      <c r="H161" s="67" t="str">
        <f>IF(B161="","",VLOOKUP(B161,[1]tableaux!$A$4:$B$511,2,FALSE))</f>
        <v/>
      </c>
      <c r="I161" s="68"/>
      <c r="J161" s="68"/>
      <c r="K161" s="69"/>
      <c r="L161" s="69"/>
      <c r="M161" s="70" t="str">
        <f t="shared" si="0"/>
        <v/>
      </c>
      <c r="N161" s="71">
        <f t="shared" si="1"/>
        <v>0</v>
      </c>
    </row>
    <row r="162" spans="1:14" ht="15" x14ac:dyDescent="0.25">
      <c r="A162" s="63"/>
      <c r="B162" s="60"/>
      <c r="C162" s="64"/>
      <c r="D162" s="5" t="str">
        <f>IF(C162="","",VLOOKUP(C162,[1]tableaux!$D$5:E$65,2,FALSE))</f>
        <v/>
      </c>
      <c r="E162" s="65"/>
      <c r="F162" s="66"/>
      <c r="G162" s="61"/>
      <c r="H162" s="67" t="str">
        <f>IF(B162="","",VLOOKUP(B162,[1]tableaux!$A$4:$B$511,2,FALSE))</f>
        <v/>
      </c>
      <c r="I162" s="68"/>
      <c r="J162" s="68"/>
      <c r="K162" s="69"/>
      <c r="L162" s="69"/>
      <c r="M162" s="70" t="str">
        <f t="shared" si="0"/>
        <v/>
      </c>
      <c r="N162" s="71">
        <f t="shared" si="1"/>
        <v>0</v>
      </c>
    </row>
    <row r="163" spans="1:14" ht="15" x14ac:dyDescent="0.25">
      <c r="A163" s="63"/>
      <c r="B163" s="60"/>
      <c r="C163" s="64"/>
      <c r="D163" s="5" t="str">
        <f>IF(C163="","",VLOOKUP(C163,[1]tableaux!$D$5:E$65,2,FALSE))</f>
        <v/>
      </c>
      <c r="E163" s="65"/>
      <c r="F163" s="66"/>
      <c r="G163" s="61"/>
      <c r="H163" s="67" t="str">
        <f>IF(B163="","",VLOOKUP(B163,[1]tableaux!$A$4:$B$511,2,FALSE))</f>
        <v/>
      </c>
      <c r="I163" s="68"/>
      <c r="J163" s="68"/>
      <c r="K163" s="69"/>
      <c r="L163" s="69"/>
      <c r="M163" s="70" t="str">
        <f t="shared" si="0"/>
        <v/>
      </c>
      <c r="N163" s="71">
        <f t="shared" si="1"/>
        <v>0</v>
      </c>
    </row>
    <row r="164" spans="1:14" ht="15" x14ac:dyDescent="0.25">
      <c r="A164" s="63"/>
      <c r="B164" s="60"/>
      <c r="C164" s="64"/>
      <c r="D164" s="5" t="str">
        <f>IF(C164="","",VLOOKUP(C164,[1]tableaux!$D$5:E$65,2,FALSE))</f>
        <v/>
      </c>
      <c r="E164" s="65"/>
      <c r="F164" s="66"/>
      <c r="G164" s="61"/>
      <c r="H164" s="67" t="str">
        <f>IF(B164="","",VLOOKUP(B164,[1]tableaux!$A$4:$B$511,2,FALSE))</f>
        <v/>
      </c>
      <c r="I164" s="68"/>
      <c r="J164" s="68"/>
      <c r="K164" s="69"/>
      <c r="L164" s="69"/>
      <c r="M164" s="70" t="str">
        <f t="shared" si="0"/>
        <v/>
      </c>
      <c r="N164" s="71">
        <f t="shared" si="1"/>
        <v>0</v>
      </c>
    </row>
    <row r="165" spans="1:14" ht="15" x14ac:dyDescent="0.25">
      <c r="A165" s="63"/>
      <c r="B165" s="60"/>
      <c r="C165" s="64"/>
      <c r="D165" s="5" t="str">
        <f>IF(C165="","",VLOOKUP(C165,[1]tableaux!$D$5:E$65,2,FALSE))</f>
        <v/>
      </c>
      <c r="E165" s="65"/>
      <c r="F165" s="66"/>
      <c r="G165" s="61"/>
      <c r="H165" s="67" t="str">
        <f>IF(B165="","",VLOOKUP(B165,[1]tableaux!$A$4:$B$511,2,FALSE))</f>
        <v/>
      </c>
      <c r="I165" s="68"/>
      <c r="J165" s="68"/>
      <c r="K165" s="69"/>
      <c r="L165" s="69"/>
      <c r="M165" s="70" t="str">
        <f t="shared" si="0"/>
        <v/>
      </c>
      <c r="N165" s="71">
        <f t="shared" si="1"/>
        <v>0</v>
      </c>
    </row>
    <row r="166" spans="1:14" ht="15" x14ac:dyDescent="0.25">
      <c r="A166" s="63"/>
      <c r="B166" s="60"/>
      <c r="C166" s="64"/>
      <c r="D166" s="5" t="str">
        <f>IF(C166="","",VLOOKUP(C166,[1]tableaux!$D$5:E$65,2,FALSE))</f>
        <v/>
      </c>
      <c r="E166" s="65"/>
      <c r="F166" s="66"/>
      <c r="G166" s="61"/>
      <c r="H166" s="67" t="str">
        <f>IF(B166="","",VLOOKUP(B166,[1]tableaux!$A$4:$B$511,2,FALSE))</f>
        <v/>
      </c>
      <c r="I166" s="68"/>
      <c r="J166" s="68"/>
      <c r="K166" s="69"/>
      <c r="L166" s="69"/>
      <c r="M166" s="70" t="str">
        <f t="shared" si="0"/>
        <v/>
      </c>
      <c r="N166" s="71">
        <f t="shared" si="1"/>
        <v>0</v>
      </c>
    </row>
    <row r="167" spans="1:14" ht="15" x14ac:dyDescent="0.25">
      <c r="A167" s="63"/>
      <c r="B167" s="60"/>
      <c r="C167" s="64"/>
      <c r="D167" s="5" t="str">
        <f>IF(C167="","",VLOOKUP(C167,[1]tableaux!$D$5:E$65,2,FALSE))</f>
        <v/>
      </c>
      <c r="E167" s="65"/>
      <c r="F167" s="66"/>
      <c r="G167" s="61"/>
      <c r="H167" s="67" t="str">
        <f>IF(B167="","",VLOOKUP(B167,[1]tableaux!$A$4:$B$511,2,FALSE))</f>
        <v/>
      </c>
      <c r="I167" s="68"/>
      <c r="J167" s="68"/>
      <c r="K167" s="69"/>
      <c r="L167" s="69"/>
      <c r="M167" s="70" t="str">
        <f t="shared" si="0"/>
        <v/>
      </c>
      <c r="N167" s="71">
        <f t="shared" si="1"/>
        <v>0</v>
      </c>
    </row>
    <row r="168" spans="1:14" ht="15" x14ac:dyDescent="0.25">
      <c r="A168" s="63"/>
      <c r="B168" s="60"/>
      <c r="C168" s="64"/>
      <c r="D168" s="5" t="str">
        <f>IF(C168="","",VLOOKUP(C168,[1]tableaux!$D$5:E$65,2,FALSE))</f>
        <v/>
      </c>
      <c r="E168" s="65"/>
      <c r="F168" s="66"/>
      <c r="G168" s="61"/>
      <c r="H168" s="67" t="str">
        <f>IF(B168="","",VLOOKUP(B168,[1]tableaux!$A$4:$B$511,2,FALSE))</f>
        <v/>
      </c>
      <c r="I168" s="68"/>
      <c r="J168" s="68"/>
      <c r="K168" s="69"/>
      <c r="L168" s="69"/>
      <c r="M168" s="70" t="str">
        <f t="shared" si="0"/>
        <v/>
      </c>
      <c r="N168" s="71">
        <f t="shared" si="1"/>
        <v>0</v>
      </c>
    </row>
    <row r="169" spans="1:14" ht="15" x14ac:dyDescent="0.25">
      <c r="A169" s="63"/>
      <c r="B169" s="60"/>
      <c r="C169" s="64"/>
      <c r="D169" s="5" t="str">
        <f>IF(C169="","",VLOOKUP(C169,[1]tableaux!$D$5:E$65,2,FALSE))</f>
        <v/>
      </c>
      <c r="E169" s="65"/>
      <c r="F169" s="66"/>
      <c r="G169" s="61"/>
      <c r="H169" s="67" t="str">
        <f>IF(B169="","",VLOOKUP(B169,[1]tableaux!$A$4:$B$511,2,FALSE))</f>
        <v/>
      </c>
      <c r="I169" s="68"/>
      <c r="J169" s="68"/>
      <c r="K169" s="69"/>
      <c r="L169" s="69"/>
      <c r="M169" s="70" t="str">
        <f t="shared" si="0"/>
        <v/>
      </c>
      <c r="N169" s="71">
        <f t="shared" si="1"/>
        <v>0</v>
      </c>
    </row>
    <row r="170" spans="1:14" ht="15" x14ac:dyDescent="0.25">
      <c r="A170" s="63"/>
      <c r="B170" s="60"/>
      <c r="C170" s="64"/>
      <c r="D170" s="5" t="str">
        <f>IF(C170="","",VLOOKUP(C170,[1]tableaux!$D$5:E$65,2,FALSE))</f>
        <v/>
      </c>
      <c r="E170" s="65"/>
      <c r="F170" s="66"/>
      <c r="G170" s="61"/>
      <c r="H170" s="67" t="str">
        <f>IF(B170="","",VLOOKUP(B170,[1]tableaux!$A$4:$B$511,2,FALSE))</f>
        <v/>
      </c>
      <c r="I170" s="68"/>
      <c r="J170" s="68"/>
      <c r="K170" s="69"/>
      <c r="L170" s="69"/>
      <c r="M170" s="70" t="str">
        <f t="shared" si="0"/>
        <v/>
      </c>
      <c r="N170" s="71">
        <f t="shared" si="1"/>
        <v>0</v>
      </c>
    </row>
    <row r="171" spans="1:14" ht="15" x14ac:dyDescent="0.25">
      <c r="A171" s="63"/>
      <c r="B171" s="60"/>
      <c r="C171" s="64"/>
      <c r="D171" s="5" t="str">
        <f>IF(C171="","",VLOOKUP(C171,[1]tableaux!$D$5:E$65,2,FALSE))</f>
        <v/>
      </c>
      <c r="E171" s="65"/>
      <c r="F171" s="66"/>
      <c r="G171" s="61"/>
      <c r="H171" s="67" t="str">
        <f>IF(B171="","",VLOOKUP(B171,[1]tableaux!$A$4:$B$511,2,FALSE))</f>
        <v/>
      </c>
      <c r="I171" s="68"/>
      <c r="J171" s="68"/>
      <c r="K171" s="69"/>
      <c r="L171" s="69"/>
      <c r="M171" s="70" t="str">
        <f t="shared" si="0"/>
        <v/>
      </c>
      <c r="N171" s="71">
        <f t="shared" si="1"/>
        <v>0</v>
      </c>
    </row>
    <row r="172" spans="1:14" ht="15" x14ac:dyDescent="0.25">
      <c r="A172" s="63"/>
      <c r="B172" s="60"/>
      <c r="C172" s="64"/>
      <c r="D172" s="5" t="str">
        <f>IF(C172="","",VLOOKUP(C172,[1]tableaux!$D$5:E$65,2,FALSE))</f>
        <v/>
      </c>
      <c r="E172" s="65"/>
      <c r="F172" s="66"/>
      <c r="G172" s="61"/>
      <c r="H172" s="67" t="str">
        <f>IF(B172="","",VLOOKUP(B172,[1]tableaux!$A$4:$B$511,2,FALSE))</f>
        <v/>
      </c>
      <c r="I172" s="68"/>
      <c r="J172" s="68"/>
      <c r="K172" s="69"/>
      <c r="L172" s="69"/>
      <c r="M172" s="70" t="str">
        <f t="shared" si="0"/>
        <v/>
      </c>
      <c r="N172" s="71">
        <f t="shared" si="1"/>
        <v>0</v>
      </c>
    </row>
    <row r="173" spans="1:14" ht="15" x14ac:dyDescent="0.25">
      <c r="A173" s="63"/>
      <c r="B173" s="60"/>
      <c r="C173" s="64"/>
      <c r="D173" s="5" t="str">
        <f>IF(C173="","",VLOOKUP(C173,[1]tableaux!$D$5:E$65,2,FALSE))</f>
        <v/>
      </c>
      <c r="E173" s="65"/>
      <c r="F173" s="66"/>
      <c r="G173" s="61"/>
      <c r="H173" s="67" t="str">
        <f>IF(B173="","",VLOOKUP(B173,[1]tableaux!$A$4:$B$511,2,FALSE))</f>
        <v/>
      </c>
      <c r="I173" s="68"/>
      <c r="J173" s="68"/>
      <c r="K173" s="69"/>
      <c r="L173" s="69"/>
      <c r="M173" s="70" t="str">
        <f t="shared" si="0"/>
        <v/>
      </c>
      <c r="N173" s="71">
        <f t="shared" si="1"/>
        <v>0</v>
      </c>
    </row>
    <row r="174" spans="1:14" ht="15" x14ac:dyDescent="0.25">
      <c r="A174" s="63"/>
      <c r="B174" s="60"/>
      <c r="C174" s="64"/>
      <c r="D174" s="5" t="str">
        <f>IF(C174="","",VLOOKUP(C174,[1]tableaux!$D$5:E$65,2,FALSE))</f>
        <v/>
      </c>
      <c r="E174" s="65"/>
      <c r="F174" s="66"/>
      <c r="G174" s="61"/>
      <c r="H174" s="67" t="str">
        <f>IF(B174="","",VLOOKUP(B174,[1]tableaux!$A$4:$B$511,2,FALSE))</f>
        <v/>
      </c>
      <c r="I174" s="68"/>
      <c r="J174" s="68"/>
      <c r="K174" s="69"/>
      <c r="L174" s="69"/>
      <c r="M174" s="70" t="str">
        <f t="shared" si="0"/>
        <v/>
      </c>
      <c r="N174" s="71">
        <f t="shared" si="1"/>
        <v>0</v>
      </c>
    </row>
    <row r="175" spans="1:14" ht="15" x14ac:dyDescent="0.25">
      <c r="A175" s="63"/>
      <c r="B175" s="60"/>
      <c r="C175" s="64"/>
      <c r="D175" s="5" t="str">
        <f>IF(C175="","",VLOOKUP(C175,[1]tableaux!$D$5:E$65,2,FALSE))</f>
        <v/>
      </c>
      <c r="E175" s="65"/>
      <c r="F175" s="66"/>
      <c r="G175" s="61"/>
      <c r="H175" s="67" t="str">
        <f>IF(B175="","",VLOOKUP(B175,[1]tableaux!$A$4:$B$511,2,FALSE))</f>
        <v/>
      </c>
      <c r="I175" s="68"/>
      <c r="J175" s="68"/>
      <c r="K175" s="69"/>
      <c r="L175" s="69"/>
      <c r="M175" s="70" t="str">
        <f t="shared" si="0"/>
        <v/>
      </c>
      <c r="N175" s="71">
        <f t="shared" si="1"/>
        <v>0</v>
      </c>
    </row>
    <row r="176" spans="1:14" ht="15" x14ac:dyDescent="0.25">
      <c r="A176" s="63"/>
      <c r="B176" s="60"/>
      <c r="C176" s="64"/>
      <c r="D176" s="5" t="str">
        <f>IF(C176="","",VLOOKUP(C176,[1]tableaux!$D$5:E$65,2,FALSE))</f>
        <v/>
      </c>
      <c r="E176" s="65"/>
      <c r="F176" s="66"/>
      <c r="G176" s="61"/>
      <c r="H176" s="67" t="str">
        <f>IF(B176="","",VLOOKUP(B176,[1]tableaux!$A$4:$B$511,2,FALSE))</f>
        <v/>
      </c>
      <c r="I176" s="68"/>
      <c r="J176" s="68"/>
      <c r="K176" s="69"/>
      <c r="L176" s="69"/>
      <c r="M176" s="70" t="str">
        <f t="shared" si="0"/>
        <v/>
      </c>
      <c r="N176" s="71">
        <f t="shared" si="1"/>
        <v>0</v>
      </c>
    </row>
    <row r="177" spans="1:14" ht="15" x14ac:dyDescent="0.25">
      <c r="A177" s="63"/>
      <c r="B177" s="60"/>
      <c r="C177" s="64"/>
      <c r="D177" s="5" t="str">
        <f>IF(C177="","",VLOOKUP(C177,[1]tableaux!$D$5:E$65,2,FALSE))</f>
        <v/>
      </c>
      <c r="E177" s="65"/>
      <c r="F177" s="66"/>
      <c r="G177" s="61"/>
      <c r="H177" s="67" t="str">
        <f>IF(B177="","",VLOOKUP(B177,[1]tableaux!$A$4:$B$511,2,FALSE))</f>
        <v/>
      </c>
      <c r="I177" s="68"/>
      <c r="J177" s="68"/>
      <c r="K177" s="69"/>
      <c r="L177" s="69"/>
      <c r="M177" s="70" t="str">
        <f t="shared" si="0"/>
        <v/>
      </c>
      <c r="N177" s="71">
        <f t="shared" si="1"/>
        <v>0</v>
      </c>
    </row>
    <row r="178" spans="1:14" ht="15" x14ac:dyDescent="0.25">
      <c r="A178" s="63"/>
      <c r="B178" s="60"/>
      <c r="C178" s="64"/>
      <c r="D178" s="5" t="str">
        <f>IF(C178="","",VLOOKUP(C178,[1]tableaux!$D$5:E$65,2,FALSE))</f>
        <v/>
      </c>
      <c r="E178" s="65"/>
      <c r="F178" s="66"/>
      <c r="G178" s="61"/>
      <c r="H178" s="67" t="str">
        <f>IF(B178="","",VLOOKUP(B178,[1]tableaux!$A$4:$B$511,2,FALSE))</f>
        <v/>
      </c>
      <c r="I178" s="68"/>
      <c r="J178" s="68"/>
      <c r="K178" s="69"/>
      <c r="L178" s="69"/>
      <c r="M178" s="70" t="str">
        <f t="shared" si="0"/>
        <v/>
      </c>
      <c r="N178" s="71">
        <f t="shared" si="1"/>
        <v>0</v>
      </c>
    </row>
    <row r="179" spans="1:14" ht="15" x14ac:dyDescent="0.25">
      <c r="A179" s="63"/>
      <c r="B179" s="60"/>
      <c r="C179" s="64"/>
      <c r="D179" s="5" t="str">
        <f>IF(C179="","",VLOOKUP(C179,[1]tableaux!$D$5:E$65,2,FALSE))</f>
        <v/>
      </c>
      <c r="E179" s="65"/>
      <c r="F179" s="66"/>
      <c r="G179" s="61"/>
      <c r="H179" s="67" t="str">
        <f>IF(B179="","",VLOOKUP(B179,[1]tableaux!$A$4:$B$511,2,FALSE))</f>
        <v/>
      </c>
      <c r="I179" s="68"/>
      <c r="J179" s="68"/>
      <c r="K179" s="69"/>
      <c r="L179" s="69"/>
      <c r="M179" s="70" t="str">
        <f t="shared" si="0"/>
        <v/>
      </c>
      <c r="N179" s="71">
        <f t="shared" si="1"/>
        <v>0</v>
      </c>
    </row>
    <row r="180" spans="1:14" ht="15" x14ac:dyDescent="0.25">
      <c r="A180" s="63"/>
      <c r="B180" s="60"/>
      <c r="C180" s="64"/>
      <c r="D180" s="5" t="str">
        <f>IF(C180="","",VLOOKUP(C180,[1]tableaux!$D$5:E$65,2,FALSE))</f>
        <v/>
      </c>
      <c r="E180" s="65"/>
      <c r="F180" s="66"/>
      <c r="G180" s="61"/>
      <c r="H180" s="67" t="str">
        <f>IF(B180="","",VLOOKUP(B180,[1]tableaux!$A$4:$B$511,2,FALSE))</f>
        <v/>
      </c>
      <c r="I180" s="68"/>
      <c r="J180" s="68"/>
      <c r="K180" s="69"/>
      <c r="L180" s="69"/>
      <c r="M180" s="70" t="str">
        <f t="shared" si="0"/>
        <v/>
      </c>
      <c r="N180" s="71">
        <f t="shared" si="1"/>
        <v>0</v>
      </c>
    </row>
    <row r="181" spans="1:14" ht="15" x14ac:dyDescent="0.25">
      <c r="A181" s="63"/>
      <c r="B181" s="60"/>
      <c r="C181" s="64"/>
      <c r="D181" s="5" t="str">
        <f>IF(C181="","",VLOOKUP(C181,[1]tableaux!$D$5:E$65,2,FALSE))</f>
        <v/>
      </c>
      <c r="E181" s="65"/>
      <c r="F181" s="66"/>
      <c r="G181" s="61"/>
      <c r="H181" s="67" t="str">
        <f>IF(B181="","",VLOOKUP(B181,[1]tableaux!$A$4:$B$511,2,FALSE))</f>
        <v/>
      </c>
      <c r="I181" s="68"/>
      <c r="J181" s="68"/>
      <c r="K181" s="69"/>
      <c r="L181" s="69"/>
      <c r="M181" s="70" t="str">
        <f t="shared" si="0"/>
        <v/>
      </c>
      <c r="N181" s="71">
        <f t="shared" si="1"/>
        <v>0</v>
      </c>
    </row>
    <row r="182" spans="1:14" ht="15" x14ac:dyDescent="0.25">
      <c r="A182" s="63"/>
      <c r="B182" s="60"/>
      <c r="C182" s="64"/>
      <c r="D182" s="5" t="str">
        <f>IF(C182="","",VLOOKUP(C182,[1]tableaux!$D$5:E$65,2,FALSE))</f>
        <v/>
      </c>
      <c r="E182" s="65"/>
      <c r="F182" s="66"/>
      <c r="G182" s="61"/>
      <c r="H182" s="67" t="str">
        <f>IF(B182="","",VLOOKUP(B182,[1]tableaux!$A$4:$B$511,2,FALSE))</f>
        <v/>
      </c>
      <c r="I182" s="68"/>
      <c r="J182" s="68"/>
      <c r="K182" s="69"/>
      <c r="L182" s="69"/>
      <c r="M182" s="70" t="str">
        <f t="shared" si="0"/>
        <v/>
      </c>
      <c r="N182" s="71">
        <f t="shared" si="1"/>
        <v>0</v>
      </c>
    </row>
    <row r="183" spans="1:14" ht="15" x14ac:dyDescent="0.25">
      <c r="A183" s="63"/>
      <c r="B183" s="60"/>
      <c r="C183" s="64"/>
      <c r="D183" s="5" t="str">
        <f>IF(C183="","",VLOOKUP(C183,[1]tableaux!$D$5:E$65,2,FALSE))</f>
        <v/>
      </c>
      <c r="E183" s="65"/>
      <c r="F183" s="66"/>
      <c r="G183" s="61"/>
      <c r="H183" s="67" t="str">
        <f>IF(B183="","",VLOOKUP(B183,[1]tableaux!$A$4:$B$511,2,FALSE))</f>
        <v/>
      </c>
      <c r="I183" s="68"/>
      <c r="J183" s="68"/>
      <c r="K183" s="69"/>
      <c r="L183" s="69"/>
      <c r="M183" s="70" t="str">
        <f t="shared" si="0"/>
        <v/>
      </c>
      <c r="N183" s="71">
        <f t="shared" si="1"/>
        <v>0</v>
      </c>
    </row>
    <row r="184" spans="1:14" ht="15" x14ac:dyDescent="0.25">
      <c r="A184" s="63"/>
      <c r="B184" s="60"/>
      <c r="C184" s="64"/>
      <c r="D184" s="5" t="str">
        <f>IF(C184="","",VLOOKUP(C184,[1]tableaux!$D$5:E$65,2,FALSE))</f>
        <v/>
      </c>
      <c r="E184" s="65"/>
      <c r="F184" s="66"/>
      <c r="G184" s="61"/>
      <c r="H184" s="67" t="str">
        <f>IF(B184="","",VLOOKUP(B184,[1]tableaux!$A$4:$B$511,2,FALSE))</f>
        <v/>
      </c>
      <c r="I184" s="68"/>
      <c r="J184" s="68"/>
      <c r="K184" s="69"/>
      <c r="L184" s="69"/>
      <c r="M184" s="70" t="str">
        <f t="shared" si="0"/>
        <v/>
      </c>
      <c r="N184" s="71">
        <f t="shared" si="1"/>
        <v>0</v>
      </c>
    </row>
    <row r="185" spans="1:14" ht="15" x14ac:dyDescent="0.25">
      <c r="A185" s="63"/>
      <c r="B185" s="60"/>
      <c r="C185" s="64"/>
      <c r="D185" s="5" t="str">
        <f>IF(C185="","",VLOOKUP(C185,[1]tableaux!$D$5:E$65,2,FALSE))</f>
        <v/>
      </c>
      <c r="E185" s="65"/>
      <c r="F185" s="66"/>
      <c r="G185" s="61"/>
      <c r="H185" s="67" t="str">
        <f>IF(B185="","",VLOOKUP(B185,[1]tableaux!$A$4:$B$511,2,FALSE))</f>
        <v/>
      </c>
      <c r="I185" s="68"/>
      <c r="J185" s="68"/>
      <c r="K185" s="69"/>
      <c r="L185" s="69"/>
      <c r="M185" s="70" t="str">
        <f t="shared" si="0"/>
        <v/>
      </c>
      <c r="N185" s="71">
        <f t="shared" si="1"/>
        <v>0</v>
      </c>
    </row>
    <row r="186" spans="1:14" ht="15" x14ac:dyDescent="0.25">
      <c r="A186" s="63"/>
      <c r="B186" s="60"/>
      <c r="C186" s="64"/>
      <c r="D186" s="5" t="str">
        <f>IF(C186="","",VLOOKUP(C186,[1]tableaux!$D$5:E$65,2,FALSE))</f>
        <v/>
      </c>
      <c r="E186" s="65"/>
      <c r="F186" s="66"/>
      <c r="G186" s="61"/>
      <c r="H186" s="67" t="str">
        <f>IF(B186="","",VLOOKUP(B186,[1]tableaux!$A$4:$B$511,2,FALSE))</f>
        <v/>
      </c>
      <c r="I186" s="68"/>
      <c r="J186" s="68"/>
      <c r="K186" s="69"/>
      <c r="L186" s="69"/>
      <c r="M186" s="70" t="str">
        <f t="shared" si="0"/>
        <v/>
      </c>
      <c r="N186" s="71">
        <f t="shared" si="1"/>
        <v>0</v>
      </c>
    </row>
    <row r="187" spans="1:14" ht="15" x14ac:dyDescent="0.25">
      <c r="A187" s="63"/>
      <c r="B187" s="60"/>
      <c r="C187" s="64"/>
      <c r="D187" s="5" t="str">
        <f>IF(C187="","",VLOOKUP(C187,[1]tableaux!$D$5:E$65,2,FALSE))</f>
        <v/>
      </c>
      <c r="E187" s="65"/>
      <c r="F187" s="66"/>
      <c r="G187" s="61"/>
      <c r="H187" s="67" t="str">
        <f>IF(B187="","",VLOOKUP(B187,[1]tableaux!$A$4:$B$511,2,FALSE))</f>
        <v/>
      </c>
      <c r="I187" s="68"/>
      <c r="J187" s="68"/>
      <c r="K187" s="69"/>
      <c r="L187" s="69"/>
      <c r="M187" s="70" t="str">
        <f t="shared" si="0"/>
        <v/>
      </c>
      <c r="N187" s="71">
        <f t="shared" si="1"/>
        <v>0</v>
      </c>
    </row>
    <row r="188" spans="1:14" ht="15" x14ac:dyDescent="0.25">
      <c r="A188" s="63"/>
      <c r="B188" s="60"/>
      <c r="C188" s="64"/>
      <c r="D188" s="5" t="str">
        <f>IF(C188="","",VLOOKUP(C188,[1]tableaux!$D$5:E$65,2,FALSE))</f>
        <v/>
      </c>
      <c r="E188" s="65"/>
      <c r="F188" s="66"/>
      <c r="G188" s="61"/>
      <c r="H188" s="67" t="str">
        <f>IF(B188="","",VLOOKUP(B188,[1]tableaux!$A$4:$B$511,2,FALSE))</f>
        <v/>
      </c>
      <c r="I188" s="68"/>
      <c r="J188" s="68"/>
      <c r="K188" s="69"/>
      <c r="L188" s="69"/>
      <c r="M188" s="70" t="str">
        <f t="shared" si="0"/>
        <v/>
      </c>
      <c r="N188" s="71">
        <f t="shared" si="1"/>
        <v>0</v>
      </c>
    </row>
    <row r="189" spans="1:14" ht="15" x14ac:dyDescent="0.25">
      <c r="A189" s="63"/>
      <c r="B189" s="60"/>
      <c r="C189" s="64"/>
      <c r="D189" s="5" t="str">
        <f>IF(C189="","",VLOOKUP(C189,[1]tableaux!$D$5:E$65,2,FALSE))</f>
        <v/>
      </c>
      <c r="E189" s="65"/>
      <c r="F189" s="66"/>
      <c r="G189" s="61"/>
      <c r="H189" s="67" t="str">
        <f>IF(B189="","",VLOOKUP(B189,[1]tableaux!$A$4:$B$511,2,FALSE))</f>
        <v/>
      </c>
      <c r="I189" s="68"/>
      <c r="J189" s="68"/>
      <c r="K189" s="69"/>
      <c r="L189" s="69"/>
      <c r="M189" s="70" t="str">
        <f t="shared" si="0"/>
        <v/>
      </c>
      <c r="N189" s="71">
        <f t="shared" si="1"/>
        <v>0</v>
      </c>
    </row>
    <row r="190" spans="1:14" ht="15" x14ac:dyDescent="0.25">
      <c r="A190" s="63"/>
      <c r="B190" s="60"/>
      <c r="C190" s="64"/>
      <c r="D190" s="5" t="str">
        <f>IF(C190="","",VLOOKUP(C190,[1]tableaux!$D$5:E$65,2,FALSE))</f>
        <v/>
      </c>
      <c r="E190" s="65"/>
      <c r="F190" s="66"/>
      <c r="G190" s="61"/>
      <c r="H190" s="67" t="str">
        <f>IF(B190="","",VLOOKUP(B190,[1]tableaux!$A$4:$B$511,2,FALSE))</f>
        <v/>
      </c>
      <c r="I190" s="68"/>
      <c r="J190" s="68"/>
      <c r="K190" s="69"/>
      <c r="L190" s="69"/>
      <c r="M190" s="70" t="str">
        <f t="shared" si="0"/>
        <v/>
      </c>
      <c r="N190" s="71">
        <f t="shared" si="1"/>
        <v>0</v>
      </c>
    </row>
    <row r="191" spans="1:14" ht="15" x14ac:dyDescent="0.25">
      <c r="A191" s="63"/>
      <c r="B191" s="60"/>
      <c r="C191" s="64"/>
      <c r="D191" s="5" t="str">
        <f>IF(C191="","",VLOOKUP(C191,[1]tableaux!$D$5:E$65,2,FALSE))</f>
        <v/>
      </c>
      <c r="E191" s="65"/>
      <c r="F191" s="66"/>
      <c r="G191" s="61"/>
      <c r="H191" s="67" t="str">
        <f>IF(B191="","",VLOOKUP(B191,[1]tableaux!$A$4:$B$511,2,FALSE))</f>
        <v/>
      </c>
      <c r="I191" s="68"/>
      <c r="J191" s="68"/>
      <c r="K191" s="69"/>
      <c r="L191" s="69"/>
      <c r="M191" s="70" t="str">
        <f t="shared" si="0"/>
        <v/>
      </c>
      <c r="N191" s="71">
        <f t="shared" si="1"/>
        <v>0</v>
      </c>
    </row>
    <row r="192" spans="1:14" ht="15" x14ac:dyDescent="0.25">
      <c r="A192" s="63"/>
      <c r="B192" s="60"/>
      <c r="C192" s="64"/>
      <c r="D192" s="5" t="str">
        <f>IF(C192="","",VLOOKUP(C192,[1]tableaux!$D$5:E$65,2,FALSE))</f>
        <v/>
      </c>
      <c r="E192" s="65"/>
      <c r="F192" s="66"/>
      <c r="G192" s="61"/>
      <c r="H192" s="67" t="str">
        <f>IF(B192="","",VLOOKUP(B192,[1]tableaux!$A$4:$B$511,2,FALSE))</f>
        <v/>
      </c>
      <c r="I192" s="68"/>
      <c r="J192" s="68"/>
      <c r="K192" s="69"/>
      <c r="L192" s="69"/>
      <c r="M192" s="70" t="str">
        <f t="shared" si="0"/>
        <v/>
      </c>
      <c r="N192" s="71">
        <f t="shared" si="1"/>
        <v>0</v>
      </c>
    </row>
    <row r="193" spans="1:14" ht="15" x14ac:dyDescent="0.25">
      <c r="A193" s="63"/>
      <c r="B193" s="60"/>
      <c r="C193" s="64"/>
      <c r="D193" s="5" t="str">
        <f>IF(C193="","",VLOOKUP(C193,[1]tableaux!$D$5:E$65,2,FALSE))</f>
        <v/>
      </c>
      <c r="E193" s="65"/>
      <c r="F193" s="66"/>
      <c r="G193" s="61"/>
      <c r="H193" s="67" t="str">
        <f>IF(B193="","",VLOOKUP(B193,[1]tableaux!$A$4:$B$511,2,FALSE))</f>
        <v/>
      </c>
      <c r="I193" s="68"/>
      <c r="J193" s="68"/>
      <c r="K193" s="69"/>
      <c r="L193" s="69"/>
      <c r="M193" s="70" t="str">
        <f t="shared" si="0"/>
        <v/>
      </c>
      <c r="N193" s="71">
        <f t="shared" si="1"/>
        <v>0</v>
      </c>
    </row>
    <row r="194" spans="1:14" ht="15" x14ac:dyDescent="0.25">
      <c r="A194" s="63"/>
      <c r="B194" s="60"/>
      <c r="C194" s="64"/>
      <c r="D194" s="5" t="str">
        <f>IF(C194="","",VLOOKUP(C194,[1]tableaux!$D$5:E$65,2,FALSE))</f>
        <v/>
      </c>
      <c r="E194" s="65"/>
      <c r="F194" s="66"/>
      <c r="G194" s="61"/>
      <c r="H194" s="67" t="str">
        <f>IF(B194="","",VLOOKUP(B194,[1]tableaux!$A$4:$B$511,2,FALSE))</f>
        <v/>
      </c>
      <c r="I194" s="68"/>
      <c r="J194" s="68"/>
      <c r="K194" s="69"/>
      <c r="L194" s="69"/>
      <c r="M194" s="70" t="str">
        <f t="shared" si="0"/>
        <v/>
      </c>
      <c r="N194" s="71">
        <f t="shared" si="1"/>
        <v>0</v>
      </c>
    </row>
    <row r="195" spans="1:14" ht="15" x14ac:dyDescent="0.25">
      <c r="A195" s="63"/>
      <c r="B195" s="60"/>
      <c r="C195" s="64"/>
      <c r="D195" s="5" t="str">
        <f>IF(C195="","",VLOOKUP(C195,[1]tableaux!$D$5:E$65,2,FALSE))</f>
        <v/>
      </c>
      <c r="E195" s="65"/>
      <c r="F195" s="66"/>
      <c r="G195" s="61"/>
      <c r="H195" s="67" t="str">
        <f>IF(B195="","",VLOOKUP(B195,[1]tableaux!$A$4:$B$511,2,FALSE))</f>
        <v/>
      </c>
      <c r="I195" s="68"/>
      <c r="J195" s="68"/>
      <c r="K195" s="69"/>
      <c r="L195" s="69"/>
      <c r="M195" s="70" t="str">
        <f t="shared" si="0"/>
        <v/>
      </c>
      <c r="N195" s="71">
        <f t="shared" si="1"/>
        <v>0</v>
      </c>
    </row>
    <row r="196" spans="1:14" ht="15" x14ac:dyDescent="0.25">
      <c r="A196" s="63"/>
      <c r="B196" s="60"/>
      <c r="C196" s="64"/>
      <c r="D196" s="5" t="str">
        <f>IF(C196="","",VLOOKUP(C196,[1]tableaux!$D$5:E$65,2,FALSE))</f>
        <v/>
      </c>
      <c r="E196" s="65"/>
      <c r="F196" s="66"/>
      <c r="G196" s="61"/>
      <c r="H196" s="67" t="str">
        <f>IF(B196="","",VLOOKUP(B196,[1]tableaux!$A$4:$B$511,2,FALSE))</f>
        <v/>
      </c>
      <c r="I196" s="68"/>
      <c r="J196" s="68"/>
      <c r="K196" s="69"/>
      <c r="L196" s="69"/>
      <c r="M196" s="70" t="str">
        <f t="shared" si="0"/>
        <v/>
      </c>
      <c r="N196" s="71">
        <f t="shared" si="1"/>
        <v>0</v>
      </c>
    </row>
    <row r="197" spans="1:14" ht="15" x14ac:dyDescent="0.25">
      <c r="A197" s="63"/>
      <c r="B197" s="60"/>
      <c r="C197" s="64"/>
      <c r="D197" s="5" t="str">
        <f>IF(C197="","",VLOOKUP(C197,[1]tableaux!$D$5:E$65,2,FALSE))</f>
        <v/>
      </c>
      <c r="E197" s="65"/>
      <c r="F197" s="66"/>
      <c r="G197" s="61"/>
      <c r="H197" s="67" t="str">
        <f>IF(B197="","",VLOOKUP(B197,[1]tableaux!$A$4:$B$511,2,FALSE))</f>
        <v/>
      </c>
      <c r="I197" s="68"/>
      <c r="J197" s="68"/>
      <c r="K197" s="69"/>
      <c r="L197" s="69"/>
      <c r="M197" s="70" t="str">
        <f t="shared" si="0"/>
        <v/>
      </c>
      <c r="N197" s="71">
        <f t="shared" si="1"/>
        <v>0</v>
      </c>
    </row>
    <row r="198" spans="1:14" ht="15" x14ac:dyDescent="0.25">
      <c r="A198" s="63"/>
      <c r="B198" s="60"/>
      <c r="C198" s="64"/>
      <c r="D198" s="5" t="str">
        <f>IF(C198="","",VLOOKUP(C198,[1]tableaux!$D$5:E$65,2,FALSE))</f>
        <v/>
      </c>
      <c r="E198" s="65"/>
      <c r="F198" s="66"/>
      <c r="G198" s="61"/>
      <c r="H198" s="67" t="str">
        <f>IF(B198="","",VLOOKUP(B198,[1]tableaux!$A$4:$B$511,2,FALSE))</f>
        <v/>
      </c>
      <c r="I198" s="68"/>
      <c r="J198" s="68"/>
      <c r="K198" s="69"/>
      <c r="L198" s="69"/>
      <c r="M198" s="70" t="str">
        <f t="shared" si="0"/>
        <v/>
      </c>
      <c r="N198" s="71">
        <f t="shared" si="1"/>
        <v>0</v>
      </c>
    </row>
    <row r="199" spans="1:14" ht="15" x14ac:dyDescent="0.25">
      <c r="A199" s="63"/>
      <c r="B199" s="60"/>
      <c r="C199" s="64"/>
      <c r="D199" s="5" t="str">
        <f>IF(C199="","",VLOOKUP(C199,[1]tableaux!$D$5:E$65,2,FALSE))</f>
        <v/>
      </c>
      <c r="E199" s="65"/>
      <c r="F199" s="66"/>
      <c r="G199" s="61"/>
      <c r="H199" s="67" t="str">
        <f>IF(B199="","",VLOOKUP(B199,[1]tableaux!$A$4:$B$511,2,FALSE))</f>
        <v/>
      </c>
      <c r="I199" s="68"/>
      <c r="J199" s="68"/>
      <c r="K199" s="69"/>
      <c r="L199" s="69"/>
      <c r="M199" s="70" t="str">
        <f t="shared" si="0"/>
        <v/>
      </c>
      <c r="N199" s="71">
        <f t="shared" si="1"/>
        <v>0</v>
      </c>
    </row>
    <row r="200" spans="1:14" ht="15" x14ac:dyDescent="0.25">
      <c r="A200" s="63"/>
      <c r="B200" s="60"/>
      <c r="C200" s="64"/>
      <c r="D200" s="5" t="str">
        <f>IF(C200="","",VLOOKUP(C200,[1]tableaux!$D$5:E$65,2,FALSE))</f>
        <v/>
      </c>
      <c r="E200" s="65"/>
      <c r="F200" s="66"/>
      <c r="G200" s="61"/>
      <c r="H200" s="67" t="str">
        <f>IF(B200="","",VLOOKUP(B200,[1]tableaux!$A$4:$B$511,2,FALSE))</f>
        <v/>
      </c>
      <c r="I200" s="68"/>
      <c r="J200" s="68"/>
      <c r="K200" s="69"/>
      <c r="L200" s="69"/>
      <c r="M200" s="70" t="str">
        <f t="shared" si="0"/>
        <v/>
      </c>
      <c r="N200" s="71">
        <f t="shared" si="1"/>
        <v>0</v>
      </c>
    </row>
    <row r="201" spans="1:14" ht="15" x14ac:dyDescent="0.25">
      <c r="A201" s="63"/>
      <c r="B201" s="60"/>
      <c r="C201" s="64"/>
      <c r="D201" s="5" t="str">
        <f>IF(C201="","",VLOOKUP(C201,[1]tableaux!$D$5:E$65,2,FALSE))</f>
        <v/>
      </c>
      <c r="E201" s="65"/>
      <c r="F201" s="66"/>
      <c r="G201" s="61"/>
      <c r="H201" s="67" t="str">
        <f>IF(B201="","",VLOOKUP(B201,[1]tableaux!$A$4:$B$511,2,FALSE))</f>
        <v/>
      </c>
      <c r="I201" s="68"/>
      <c r="J201" s="68"/>
      <c r="K201" s="69"/>
      <c r="L201" s="69"/>
      <c r="M201" s="70" t="str">
        <f t="shared" si="0"/>
        <v/>
      </c>
      <c r="N201" s="71">
        <f t="shared" si="1"/>
        <v>0</v>
      </c>
    </row>
    <row r="202" spans="1:14" ht="15" x14ac:dyDescent="0.25">
      <c r="A202" s="63"/>
      <c r="B202" s="60"/>
      <c r="C202" s="64"/>
      <c r="D202" s="5" t="str">
        <f>IF(C202="","",VLOOKUP(C202,[1]tableaux!$D$5:E$65,2,FALSE))</f>
        <v/>
      </c>
      <c r="E202" s="65"/>
      <c r="F202" s="66"/>
      <c r="G202" s="61"/>
      <c r="H202" s="67" t="str">
        <f>IF(B202="","",VLOOKUP(B202,[1]tableaux!$A$4:$B$511,2,FALSE))</f>
        <v/>
      </c>
      <c r="I202" s="68"/>
      <c r="J202" s="68"/>
      <c r="K202" s="69"/>
      <c r="L202" s="69"/>
      <c r="M202" s="70" t="str">
        <f t="shared" si="0"/>
        <v/>
      </c>
      <c r="N202" s="71">
        <f t="shared" si="1"/>
        <v>0</v>
      </c>
    </row>
    <row r="203" spans="1:14" ht="15" x14ac:dyDescent="0.25">
      <c r="A203" s="63"/>
      <c r="B203" s="60"/>
      <c r="C203" s="64"/>
      <c r="D203" s="5" t="str">
        <f>IF(C203="","",VLOOKUP(C203,[1]tableaux!$D$5:E$65,2,FALSE))</f>
        <v/>
      </c>
      <c r="E203" s="65"/>
      <c r="F203" s="66"/>
      <c r="G203" s="61"/>
      <c r="H203" s="67" t="str">
        <f>IF(B203="","",VLOOKUP(B203,[1]tableaux!$A$4:$B$511,2,FALSE))</f>
        <v/>
      </c>
      <c r="I203" s="68"/>
      <c r="J203" s="68"/>
      <c r="K203" s="69"/>
      <c r="L203" s="69"/>
      <c r="M203" s="70" t="str">
        <f t="shared" si="0"/>
        <v/>
      </c>
      <c r="N203" s="71">
        <f t="shared" si="1"/>
        <v>0</v>
      </c>
    </row>
    <row r="204" spans="1:14" ht="15" x14ac:dyDescent="0.25">
      <c r="A204" s="63"/>
      <c r="B204" s="60"/>
      <c r="C204" s="64"/>
      <c r="D204" s="5" t="str">
        <f>IF(C204="","",VLOOKUP(C204,[1]tableaux!$D$5:E$65,2,FALSE))</f>
        <v/>
      </c>
      <c r="E204" s="65"/>
      <c r="F204" s="66"/>
      <c r="G204" s="61"/>
      <c r="H204" s="67" t="str">
        <f>IF(B204="","",VLOOKUP(B204,[1]tableaux!$A$4:$B$511,2,FALSE))</f>
        <v/>
      </c>
      <c r="I204" s="68"/>
      <c r="J204" s="68"/>
      <c r="K204" s="69"/>
      <c r="L204" s="69"/>
      <c r="M204" s="70" t="str">
        <f t="shared" si="0"/>
        <v/>
      </c>
      <c r="N204" s="71">
        <f t="shared" si="1"/>
        <v>0</v>
      </c>
    </row>
    <row r="205" spans="1:14" ht="15" x14ac:dyDescent="0.25">
      <c r="A205" s="63"/>
      <c r="B205" s="60"/>
      <c r="C205" s="64"/>
      <c r="D205" s="5" t="str">
        <f>IF(C205="","",VLOOKUP(C205,[1]tableaux!$D$5:E$65,2,FALSE))</f>
        <v/>
      </c>
      <c r="E205" s="65"/>
      <c r="F205" s="66"/>
      <c r="G205" s="61"/>
      <c r="H205" s="67" t="str">
        <f>IF(B205="","",VLOOKUP(B205,[1]tableaux!$A$4:$B$511,2,FALSE))</f>
        <v/>
      </c>
      <c r="I205" s="68"/>
      <c r="J205" s="68"/>
      <c r="K205" s="69"/>
      <c r="L205" s="69"/>
      <c r="M205" s="70" t="str">
        <f t="shared" si="0"/>
        <v/>
      </c>
      <c r="N205" s="71">
        <f t="shared" si="1"/>
        <v>0</v>
      </c>
    </row>
    <row r="206" spans="1:14" ht="15" x14ac:dyDescent="0.25">
      <c r="A206" s="63"/>
      <c r="B206" s="60"/>
      <c r="C206" s="64"/>
      <c r="D206" s="5" t="str">
        <f>IF(C206="","",VLOOKUP(C206,[1]tableaux!$D$5:E$65,2,FALSE))</f>
        <v/>
      </c>
      <c r="E206" s="65"/>
      <c r="F206" s="66"/>
      <c r="G206" s="61"/>
      <c r="H206" s="67" t="str">
        <f>IF(B206="","",VLOOKUP(B206,[1]tableaux!$A$4:$B$511,2,FALSE))</f>
        <v/>
      </c>
      <c r="I206" s="68"/>
      <c r="J206" s="68"/>
      <c r="K206" s="69"/>
      <c r="L206" s="69"/>
      <c r="M206" s="70" t="str">
        <f t="shared" si="0"/>
        <v/>
      </c>
      <c r="N206" s="71">
        <f t="shared" si="1"/>
        <v>0</v>
      </c>
    </row>
    <row r="207" spans="1:14" ht="15" x14ac:dyDescent="0.25">
      <c r="A207" s="63"/>
      <c r="B207" s="60"/>
      <c r="C207" s="64"/>
      <c r="D207" s="5" t="str">
        <f>IF(C207="","",VLOOKUP(C207,[1]tableaux!$D$5:E$65,2,FALSE))</f>
        <v/>
      </c>
      <c r="E207" s="65"/>
      <c r="F207" s="66"/>
      <c r="G207" s="61"/>
      <c r="H207" s="67" t="str">
        <f>IF(B207="","",VLOOKUP(B207,[1]tableaux!$A$4:$B$511,2,FALSE))</f>
        <v/>
      </c>
      <c r="I207" s="68"/>
      <c r="J207" s="68"/>
      <c r="K207" s="69"/>
      <c r="L207" s="69"/>
      <c r="M207" s="70" t="str">
        <f t="shared" si="0"/>
        <v/>
      </c>
      <c r="N207" s="71">
        <f t="shared" si="1"/>
        <v>0</v>
      </c>
    </row>
    <row r="208" spans="1:14" ht="15" x14ac:dyDescent="0.25">
      <c r="A208" s="63"/>
      <c r="B208" s="60"/>
      <c r="C208" s="64"/>
      <c r="D208" s="5" t="str">
        <f>IF(C208="","",VLOOKUP(C208,[1]tableaux!$D$5:E$65,2,FALSE))</f>
        <v/>
      </c>
      <c r="E208" s="65"/>
      <c r="F208" s="66"/>
      <c r="G208" s="61"/>
      <c r="H208" s="67" t="str">
        <f>IF(B208="","",VLOOKUP(B208,[1]tableaux!$A$4:$B$511,2,FALSE))</f>
        <v/>
      </c>
      <c r="I208" s="68"/>
      <c r="J208" s="68"/>
      <c r="K208" s="69"/>
      <c r="L208" s="69"/>
      <c r="M208" s="70" t="str">
        <f t="shared" si="0"/>
        <v/>
      </c>
      <c r="N208" s="71">
        <f t="shared" si="1"/>
        <v>0</v>
      </c>
    </row>
    <row r="209" spans="1:14" ht="15" x14ac:dyDescent="0.25">
      <c r="A209" s="63"/>
      <c r="B209" s="60"/>
      <c r="C209" s="64"/>
      <c r="D209" s="5" t="str">
        <f>IF(C209="","",VLOOKUP(C209,[1]tableaux!$D$5:E$65,2,FALSE))</f>
        <v/>
      </c>
      <c r="E209" s="65"/>
      <c r="F209" s="66"/>
      <c r="G209" s="61"/>
      <c r="H209" s="67" t="str">
        <f>IF(B209="","",VLOOKUP(B209,[1]tableaux!$A$4:$B$511,2,FALSE))</f>
        <v/>
      </c>
      <c r="I209" s="68"/>
      <c r="J209" s="68"/>
      <c r="K209" s="69"/>
      <c r="L209" s="69"/>
      <c r="M209" s="70" t="str">
        <f t="shared" si="0"/>
        <v/>
      </c>
      <c r="N209" s="71">
        <f t="shared" si="1"/>
        <v>0</v>
      </c>
    </row>
    <row r="210" spans="1:14" ht="15" x14ac:dyDescent="0.25">
      <c r="A210" s="63"/>
      <c r="B210" s="60"/>
      <c r="C210" s="64"/>
      <c r="D210" s="5" t="str">
        <f>IF(C210="","",VLOOKUP(C210,[1]tableaux!$D$5:E$65,2,FALSE))</f>
        <v/>
      </c>
      <c r="E210" s="65"/>
      <c r="F210" s="66"/>
      <c r="G210" s="61"/>
      <c r="H210" s="67" t="str">
        <f>IF(B210="","",VLOOKUP(B210,[1]tableaux!$A$4:$B$511,2,FALSE))</f>
        <v/>
      </c>
      <c r="I210" s="68"/>
      <c r="J210" s="68"/>
      <c r="K210" s="69"/>
      <c r="L210" s="69"/>
      <c r="M210" s="70" t="str">
        <f t="shared" si="0"/>
        <v/>
      </c>
      <c r="N210" s="71">
        <f t="shared" si="1"/>
        <v>0</v>
      </c>
    </row>
    <row r="211" spans="1:14" ht="15" x14ac:dyDescent="0.25">
      <c r="A211" s="63"/>
      <c r="B211" s="60"/>
      <c r="C211" s="64"/>
      <c r="D211" s="5" t="str">
        <f>IF(C211="","",VLOOKUP(C211,[1]tableaux!$D$5:E$65,2,FALSE))</f>
        <v/>
      </c>
      <c r="E211" s="65"/>
      <c r="F211" s="66"/>
      <c r="G211" s="61"/>
      <c r="H211" s="67" t="str">
        <f>IF(B211="","",VLOOKUP(B211,[1]tableaux!$A$4:$B$511,2,FALSE))</f>
        <v/>
      </c>
      <c r="I211" s="68"/>
      <c r="J211" s="68"/>
      <c r="K211" s="69"/>
      <c r="L211" s="69"/>
      <c r="M211" s="70" t="str">
        <f t="shared" si="0"/>
        <v/>
      </c>
      <c r="N211" s="71">
        <f t="shared" si="1"/>
        <v>0</v>
      </c>
    </row>
    <row r="212" spans="1:14" ht="15" x14ac:dyDescent="0.25">
      <c r="A212" s="63"/>
      <c r="B212" s="60"/>
      <c r="C212" s="64"/>
      <c r="D212" s="5" t="str">
        <f>IF(C212="","",VLOOKUP(C212,[1]tableaux!$D$5:E$65,2,FALSE))</f>
        <v/>
      </c>
      <c r="E212" s="65"/>
      <c r="F212" s="66"/>
      <c r="G212" s="61"/>
      <c r="H212" s="67" t="str">
        <f>IF(B212="","",VLOOKUP(B212,[1]tableaux!$A$4:$B$511,2,FALSE))</f>
        <v/>
      </c>
      <c r="I212" s="68"/>
      <c r="J212" s="68"/>
      <c r="K212" s="69"/>
      <c r="L212" s="69"/>
      <c r="M212" s="70" t="str">
        <f t="shared" si="0"/>
        <v/>
      </c>
      <c r="N212" s="71">
        <f t="shared" si="1"/>
        <v>0</v>
      </c>
    </row>
    <row r="213" spans="1:14" ht="15" x14ac:dyDescent="0.25">
      <c r="A213" s="63"/>
      <c r="B213" s="60"/>
      <c r="C213" s="64"/>
      <c r="D213" s="5" t="str">
        <f>IF(C213="","",VLOOKUP(C213,[1]tableaux!$D$5:E$65,2,FALSE))</f>
        <v/>
      </c>
      <c r="E213" s="65"/>
      <c r="F213" s="66"/>
      <c r="G213" s="61"/>
      <c r="H213" s="67" t="str">
        <f>IF(B213="","",VLOOKUP(B213,[1]tableaux!$A$4:$B$511,2,FALSE))</f>
        <v/>
      </c>
      <c r="I213" s="68"/>
      <c r="J213" s="68"/>
      <c r="K213" s="69"/>
      <c r="L213" s="69"/>
      <c r="M213" s="70" t="str">
        <f t="shared" si="0"/>
        <v/>
      </c>
      <c r="N213" s="71">
        <f t="shared" si="1"/>
        <v>0</v>
      </c>
    </row>
    <row r="214" spans="1:14" ht="15" x14ac:dyDescent="0.25">
      <c r="A214" s="63"/>
      <c r="B214" s="60"/>
      <c r="C214" s="64"/>
      <c r="D214" s="5" t="str">
        <f>IF(C214="","",VLOOKUP(C214,[1]tableaux!$D$5:E$65,2,FALSE))</f>
        <v/>
      </c>
      <c r="E214" s="65"/>
      <c r="F214" s="66"/>
      <c r="G214" s="61"/>
      <c r="H214" s="67" t="str">
        <f>IF(B214="","",VLOOKUP(B214,[1]tableaux!$A$4:$B$511,2,FALSE))</f>
        <v/>
      </c>
      <c r="I214" s="68"/>
      <c r="J214" s="68"/>
      <c r="K214" s="69"/>
      <c r="L214" s="69"/>
      <c r="M214" s="70" t="str">
        <f t="shared" si="0"/>
        <v/>
      </c>
      <c r="N214" s="71">
        <f t="shared" si="1"/>
        <v>0</v>
      </c>
    </row>
    <row r="215" spans="1:14" ht="15" x14ac:dyDescent="0.25">
      <c r="A215" s="63"/>
      <c r="B215" s="60"/>
      <c r="C215" s="64"/>
      <c r="D215" s="5" t="str">
        <f>IF(C215="","",VLOOKUP(C215,[1]tableaux!$D$5:E$65,2,FALSE))</f>
        <v/>
      </c>
      <c r="E215" s="65"/>
      <c r="F215" s="66"/>
      <c r="G215" s="61"/>
      <c r="H215" s="67" t="str">
        <f>IF(B215="","",VLOOKUP(B215,[1]tableaux!$A$4:$B$511,2,FALSE))</f>
        <v/>
      </c>
      <c r="I215" s="68"/>
      <c r="J215" s="68"/>
      <c r="K215" s="69"/>
      <c r="L215" s="69"/>
      <c r="M215" s="70" t="str">
        <f t="shared" ref="M215:M278" si="2">IF(AND(G215="",K215&lt;&gt;"gie"),H215,"")</f>
        <v/>
      </c>
      <c r="N215" s="71">
        <f t="shared" ref="N215:N278" si="3">IF(G215="",F215,"")</f>
        <v>0</v>
      </c>
    </row>
    <row r="216" spans="1:14" ht="15" x14ac:dyDescent="0.25">
      <c r="A216" s="63"/>
      <c r="B216" s="60"/>
      <c r="C216" s="64"/>
      <c r="D216" s="5" t="str">
        <f>IF(C216="","",VLOOKUP(C216,[1]tableaux!$D$5:E$65,2,FALSE))</f>
        <v/>
      </c>
      <c r="E216" s="65"/>
      <c r="F216" s="66"/>
      <c r="G216" s="61"/>
      <c r="H216" s="67" t="str">
        <f>IF(B216="","",VLOOKUP(B216,[1]tableaux!$A$4:$B$511,2,FALSE))</f>
        <v/>
      </c>
      <c r="I216" s="68"/>
      <c r="J216" s="68"/>
      <c r="K216" s="69"/>
      <c r="L216" s="69"/>
      <c r="M216" s="70" t="str">
        <f t="shared" si="2"/>
        <v/>
      </c>
      <c r="N216" s="71">
        <f t="shared" si="3"/>
        <v>0</v>
      </c>
    </row>
    <row r="217" spans="1:14" ht="15" x14ac:dyDescent="0.25">
      <c r="A217" s="63"/>
      <c r="B217" s="60"/>
      <c r="C217" s="64"/>
      <c r="D217" s="5" t="str">
        <f>IF(C217="","",VLOOKUP(C217,[1]tableaux!$D$5:E$65,2,FALSE))</f>
        <v/>
      </c>
      <c r="E217" s="65"/>
      <c r="F217" s="66"/>
      <c r="G217" s="61"/>
      <c r="H217" s="67" t="str">
        <f>IF(B217="","",VLOOKUP(B217,[1]tableaux!$A$4:$B$511,2,FALSE))</f>
        <v/>
      </c>
      <c r="I217" s="68"/>
      <c r="J217" s="68"/>
      <c r="K217" s="69"/>
      <c r="L217" s="69"/>
      <c r="M217" s="70" t="str">
        <f t="shared" si="2"/>
        <v/>
      </c>
      <c r="N217" s="71">
        <f t="shared" si="3"/>
        <v>0</v>
      </c>
    </row>
    <row r="218" spans="1:14" ht="15" x14ac:dyDescent="0.25">
      <c r="A218" s="63"/>
      <c r="B218" s="60"/>
      <c r="C218" s="64"/>
      <c r="D218" s="5" t="str">
        <f>IF(C218="","",VLOOKUP(C218,[1]tableaux!$D$5:E$65,2,FALSE))</f>
        <v/>
      </c>
      <c r="E218" s="65"/>
      <c r="F218" s="66"/>
      <c r="G218" s="61"/>
      <c r="H218" s="67" t="str">
        <f>IF(B218="","",VLOOKUP(B218,[1]tableaux!$A$4:$B$511,2,FALSE))</f>
        <v/>
      </c>
      <c r="I218" s="68"/>
      <c r="J218" s="68"/>
      <c r="K218" s="69"/>
      <c r="L218" s="69"/>
      <c r="M218" s="70" t="str">
        <f t="shared" si="2"/>
        <v/>
      </c>
      <c r="N218" s="71">
        <f t="shared" si="3"/>
        <v>0</v>
      </c>
    </row>
    <row r="219" spans="1:14" ht="15" x14ac:dyDescent="0.25">
      <c r="A219" s="63"/>
      <c r="B219" s="60"/>
      <c r="C219" s="64"/>
      <c r="D219" s="5" t="str">
        <f>IF(C219="","",VLOOKUP(C219,[1]tableaux!$D$5:E$65,2,FALSE))</f>
        <v/>
      </c>
      <c r="E219" s="65"/>
      <c r="F219" s="66"/>
      <c r="G219" s="61"/>
      <c r="H219" s="67" t="str">
        <f>IF(B219="","",VLOOKUP(B219,[1]tableaux!$A$4:$B$511,2,FALSE))</f>
        <v/>
      </c>
      <c r="I219" s="68"/>
      <c r="J219" s="68"/>
      <c r="K219" s="69"/>
      <c r="L219" s="69"/>
      <c r="M219" s="70" t="str">
        <f t="shared" si="2"/>
        <v/>
      </c>
      <c r="N219" s="71">
        <f t="shared" si="3"/>
        <v>0</v>
      </c>
    </row>
    <row r="220" spans="1:14" ht="15" x14ac:dyDescent="0.25">
      <c r="A220" s="63"/>
      <c r="B220" s="60"/>
      <c r="C220" s="64"/>
      <c r="D220" s="5" t="str">
        <f>IF(C220="","",VLOOKUP(C220,[1]tableaux!$D$5:E$65,2,FALSE))</f>
        <v/>
      </c>
      <c r="E220" s="65"/>
      <c r="F220" s="66"/>
      <c r="G220" s="61"/>
      <c r="H220" s="67" t="str">
        <f>IF(B220="","",VLOOKUP(B220,[1]tableaux!$A$4:$B$511,2,FALSE))</f>
        <v/>
      </c>
      <c r="I220" s="68"/>
      <c r="J220" s="68"/>
      <c r="K220" s="69"/>
      <c r="L220" s="69"/>
      <c r="M220" s="70" t="str">
        <f t="shared" si="2"/>
        <v/>
      </c>
      <c r="N220" s="71">
        <f t="shared" si="3"/>
        <v>0</v>
      </c>
    </row>
    <row r="221" spans="1:14" ht="15" x14ac:dyDescent="0.25">
      <c r="A221" s="63"/>
      <c r="B221" s="60"/>
      <c r="C221" s="64"/>
      <c r="D221" s="5" t="str">
        <f>IF(C221="","",VLOOKUP(C221,[1]tableaux!$D$5:E$65,2,FALSE))</f>
        <v/>
      </c>
      <c r="E221" s="65"/>
      <c r="F221" s="66"/>
      <c r="G221" s="61"/>
      <c r="H221" s="67" t="str">
        <f>IF(B221="","",VLOOKUP(B221,[1]tableaux!$A$4:$B$511,2,FALSE))</f>
        <v/>
      </c>
      <c r="I221" s="68"/>
      <c r="J221" s="68"/>
      <c r="K221" s="69"/>
      <c r="L221" s="69"/>
      <c r="M221" s="70" t="str">
        <f t="shared" si="2"/>
        <v/>
      </c>
      <c r="N221" s="71">
        <f t="shared" si="3"/>
        <v>0</v>
      </c>
    </row>
    <row r="222" spans="1:14" ht="15" x14ac:dyDescent="0.25">
      <c r="A222" s="63"/>
      <c r="B222" s="60"/>
      <c r="C222" s="64"/>
      <c r="D222" s="5" t="str">
        <f>IF(C222="","",VLOOKUP(C222,[1]tableaux!$D$5:E$65,2,FALSE))</f>
        <v/>
      </c>
      <c r="E222" s="65"/>
      <c r="F222" s="66"/>
      <c r="G222" s="61"/>
      <c r="H222" s="67" t="str">
        <f>IF(B222="","",VLOOKUP(B222,[1]tableaux!$A$4:$B$511,2,FALSE))</f>
        <v/>
      </c>
      <c r="I222" s="68"/>
      <c r="J222" s="68"/>
      <c r="K222" s="69"/>
      <c r="L222" s="69"/>
      <c r="M222" s="70" t="str">
        <f t="shared" si="2"/>
        <v/>
      </c>
      <c r="N222" s="71">
        <f t="shared" si="3"/>
        <v>0</v>
      </c>
    </row>
    <row r="223" spans="1:14" ht="15" x14ac:dyDescent="0.25">
      <c r="A223" s="63"/>
      <c r="B223" s="60"/>
      <c r="C223" s="64"/>
      <c r="D223" s="5" t="str">
        <f>IF(C223="","",VLOOKUP(C223,[1]tableaux!$D$5:E$65,2,FALSE))</f>
        <v/>
      </c>
      <c r="E223" s="65"/>
      <c r="F223" s="66"/>
      <c r="G223" s="61"/>
      <c r="H223" s="67" t="str">
        <f>IF(B223="","",VLOOKUP(B223,[1]tableaux!$A$4:$B$511,2,FALSE))</f>
        <v/>
      </c>
      <c r="I223" s="68"/>
      <c r="J223" s="68"/>
      <c r="K223" s="69"/>
      <c r="L223" s="69"/>
      <c r="M223" s="70" t="str">
        <f t="shared" si="2"/>
        <v/>
      </c>
      <c r="N223" s="71">
        <f t="shared" si="3"/>
        <v>0</v>
      </c>
    </row>
    <row r="224" spans="1:14" ht="15" x14ac:dyDescent="0.25">
      <c r="A224" s="63"/>
      <c r="B224" s="60"/>
      <c r="C224" s="64"/>
      <c r="D224" s="5" t="str">
        <f>IF(C224="","",VLOOKUP(C224,[1]tableaux!$D$5:E$65,2,FALSE))</f>
        <v/>
      </c>
      <c r="E224" s="65"/>
      <c r="F224" s="66"/>
      <c r="G224" s="61"/>
      <c r="H224" s="67" t="str">
        <f>IF(B224="","",VLOOKUP(B224,[1]tableaux!$A$4:$B$511,2,FALSE))</f>
        <v/>
      </c>
      <c r="I224" s="68"/>
      <c r="J224" s="68"/>
      <c r="K224" s="69"/>
      <c r="L224" s="69"/>
      <c r="M224" s="70" t="str">
        <f t="shared" si="2"/>
        <v/>
      </c>
      <c r="N224" s="71">
        <f t="shared" si="3"/>
        <v>0</v>
      </c>
    </row>
    <row r="225" spans="1:14" ht="15" x14ac:dyDescent="0.25">
      <c r="A225" s="63"/>
      <c r="B225" s="60"/>
      <c r="C225" s="64"/>
      <c r="D225" s="5" t="str">
        <f>IF(C225="","",VLOOKUP(C225,[1]tableaux!$D$5:E$65,2,FALSE))</f>
        <v/>
      </c>
      <c r="E225" s="65"/>
      <c r="F225" s="66"/>
      <c r="G225" s="61"/>
      <c r="H225" s="67" t="str">
        <f>IF(B225="","",VLOOKUP(B225,[1]tableaux!$A$4:$B$511,2,FALSE))</f>
        <v/>
      </c>
      <c r="I225" s="68"/>
      <c r="J225" s="68"/>
      <c r="K225" s="69"/>
      <c r="L225" s="69"/>
      <c r="M225" s="70" t="str">
        <f t="shared" si="2"/>
        <v/>
      </c>
      <c r="N225" s="71">
        <f t="shared" si="3"/>
        <v>0</v>
      </c>
    </row>
    <row r="226" spans="1:14" ht="15" x14ac:dyDescent="0.25">
      <c r="A226" s="63"/>
      <c r="B226" s="60"/>
      <c r="C226" s="64"/>
      <c r="D226" s="5" t="str">
        <f>IF(C226="","",VLOOKUP(C226,[1]tableaux!$D$5:E$65,2,FALSE))</f>
        <v/>
      </c>
      <c r="E226" s="65"/>
      <c r="F226" s="66"/>
      <c r="G226" s="61"/>
      <c r="H226" s="67" t="str">
        <f>IF(B226="","",VLOOKUP(B226,[1]tableaux!$A$4:$B$511,2,FALSE))</f>
        <v/>
      </c>
      <c r="I226" s="68"/>
      <c r="J226" s="68"/>
      <c r="K226" s="69"/>
      <c r="L226" s="69"/>
      <c r="M226" s="70" t="str">
        <f t="shared" si="2"/>
        <v/>
      </c>
      <c r="N226" s="71">
        <f t="shared" si="3"/>
        <v>0</v>
      </c>
    </row>
    <row r="227" spans="1:14" ht="15" x14ac:dyDescent="0.25">
      <c r="A227" s="63"/>
      <c r="B227" s="60"/>
      <c r="C227" s="64"/>
      <c r="D227" s="5" t="str">
        <f>IF(C227="","",VLOOKUP(C227,[1]tableaux!$D$5:E$65,2,FALSE))</f>
        <v/>
      </c>
      <c r="E227" s="65"/>
      <c r="F227" s="66"/>
      <c r="G227" s="61"/>
      <c r="H227" s="67" t="str">
        <f>IF(B227="","",VLOOKUP(B227,[1]tableaux!$A$4:$B$511,2,FALSE))</f>
        <v/>
      </c>
      <c r="I227" s="68"/>
      <c r="J227" s="68"/>
      <c r="K227" s="69"/>
      <c r="L227" s="69"/>
      <c r="M227" s="70" t="str">
        <f t="shared" si="2"/>
        <v/>
      </c>
      <c r="N227" s="71">
        <f t="shared" si="3"/>
        <v>0</v>
      </c>
    </row>
    <row r="228" spans="1:14" ht="15" x14ac:dyDescent="0.25">
      <c r="A228" s="63"/>
      <c r="B228" s="60"/>
      <c r="C228" s="64"/>
      <c r="D228" s="5" t="str">
        <f>IF(C228="","",VLOOKUP(C228,[1]tableaux!$D$5:E$65,2,FALSE))</f>
        <v/>
      </c>
      <c r="E228" s="65"/>
      <c r="F228" s="66"/>
      <c r="G228" s="61"/>
      <c r="H228" s="67" t="str">
        <f>IF(B228="","",VLOOKUP(B228,[1]tableaux!$A$4:$B$511,2,FALSE))</f>
        <v/>
      </c>
      <c r="I228" s="68"/>
      <c r="J228" s="68"/>
      <c r="K228" s="69"/>
      <c r="L228" s="69"/>
      <c r="M228" s="70" t="str">
        <f t="shared" si="2"/>
        <v/>
      </c>
      <c r="N228" s="71">
        <f t="shared" si="3"/>
        <v>0</v>
      </c>
    </row>
    <row r="229" spans="1:14" ht="15" x14ac:dyDescent="0.25">
      <c r="A229" s="63"/>
      <c r="B229" s="60"/>
      <c r="C229" s="64"/>
      <c r="D229" s="5" t="str">
        <f>IF(C229="","",VLOOKUP(C229,[1]tableaux!$D$5:E$65,2,FALSE))</f>
        <v/>
      </c>
      <c r="E229" s="65"/>
      <c r="F229" s="66"/>
      <c r="G229" s="61"/>
      <c r="H229" s="67" t="str">
        <f>IF(B229="","",VLOOKUP(B229,[1]tableaux!$A$4:$B$511,2,FALSE))</f>
        <v/>
      </c>
      <c r="I229" s="68"/>
      <c r="J229" s="68"/>
      <c r="K229" s="69"/>
      <c r="L229" s="69"/>
      <c r="M229" s="70" t="str">
        <f t="shared" si="2"/>
        <v/>
      </c>
      <c r="N229" s="71">
        <f t="shared" si="3"/>
        <v>0</v>
      </c>
    </row>
    <row r="230" spans="1:14" ht="15" x14ac:dyDescent="0.25">
      <c r="A230" s="63"/>
      <c r="B230" s="60"/>
      <c r="C230" s="64"/>
      <c r="D230" s="5" t="str">
        <f>IF(C230="","",VLOOKUP(C230,[1]tableaux!$D$5:E$65,2,FALSE))</f>
        <v/>
      </c>
      <c r="E230" s="65"/>
      <c r="F230" s="66"/>
      <c r="G230" s="61"/>
      <c r="H230" s="67" t="str">
        <f>IF(B230="","",VLOOKUP(B230,[1]tableaux!$A$4:$B$511,2,FALSE))</f>
        <v/>
      </c>
      <c r="I230" s="68"/>
      <c r="J230" s="68"/>
      <c r="K230" s="69"/>
      <c r="L230" s="69"/>
      <c r="M230" s="70" t="str">
        <f t="shared" si="2"/>
        <v/>
      </c>
      <c r="N230" s="71">
        <f t="shared" si="3"/>
        <v>0</v>
      </c>
    </row>
    <row r="231" spans="1:14" ht="15" x14ac:dyDescent="0.25">
      <c r="A231" s="63"/>
      <c r="B231" s="60"/>
      <c r="C231" s="64"/>
      <c r="D231" s="5" t="str">
        <f>IF(C231="","",VLOOKUP(C231,[1]tableaux!$D$5:E$65,2,FALSE))</f>
        <v/>
      </c>
      <c r="E231" s="65"/>
      <c r="F231" s="66"/>
      <c r="G231" s="61"/>
      <c r="H231" s="67" t="str">
        <f>IF(B231="","",VLOOKUP(B231,[1]tableaux!$A$4:$B$511,2,FALSE))</f>
        <v/>
      </c>
      <c r="I231" s="68"/>
      <c r="J231" s="68"/>
      <c r="K231" s="69"/>
      <c r="L231" s="69"/>
      <c r="M231" s="70" t="str">
        <f t="shared" si="2"/>
        <v/>
      </c>
      <c r="N231" s="71">
        <f t="shared" si="3"/>
        <v>0</v>
      </c>
    </row>
    <row r="232" spans="1:14" ht="15" x14ac:dyDescent="0.25">
      <c r="A232" s="63"/>
      <c r="B232" s="60"/>
      <c r="C232" s="64"/>
      <c r="D232" s="5" t="str">
        <f>IF(C232="","",VLOOKUP(C232,[1]tableaux!$D$5:E$65,2,FALSE))</f>
        <v/>
      </c>
      <c r="E232" s="65"/>
      <c r="F232" s="66"/>
      <c r="G232" s="61"/>
      <c r="H232" s="67" t="str">
        <f>IF(B232="","",VLOOKUP(B232,[1]tableaux!$A$4:$B$511,2,FALSE))</f>
        <v/>
      </c>
      <c r="I232" s="68"/>
      <c r="J232" s="68"/>
      <c r="K232" s="69"/>
      <c r="L232" s="69"/>
      <c r="M232" s="70" t="str">
        <f t="shared" si="2"/>
        <v/>
      </c>
      <c r="N232" s="71">
        <f t="shared" si="3"/>
        <v>0</v>
      </c>
    </row>
    <row r="233" spans="1:14" ht="15" x14ac:dyDescent="0.25">
      <c r="A233" s="63"/>
      <c r="B233" s="60"/>
      <c r="C233" s="64"/>
      <c r="D233" s="5" t="str">
        <f>IF(C233="","",VLOOKUP(C233,[1]tableaux!$D$5:E$65,2,FALSE))</f>
        <v/>
      </c>
      <c r="E233" s="65"/>
      <c r="F233" s="66"/>
      <c r="G233" s="61"/>
      <c r="H233" s="67" t="str">
        <f>IF(B233="","",VLOOKUP(B233,[1]tableaux!$A$4:$B$511,2,FALSE))</f>
        <v/>
      </c>
      <c r="I233" s="68"/>
      <c r="J233" s="68"/>
      <c r="K233" s="69"/>
      <c r="L233" s="69"/>
      <c r="M233" s="70" t="str">
        <f t="shared" si="2"/>
        <v/>
      </c>
      <c r="N233" s="71">
        <f t="shared" si="3"/>
        <v>0</v>
      </c>
    </row>
    <row r="234" spans="1:14" ht="15" x14ac:dyDescent="0.25">
      <c r="A234" s="63"/>
      <c r="B234" s="60"/>
      <c r="C234" s="64"/>
      <c r="D234" s="5" t="str">
        <f>IF(C234="","",VLOOKUP(C234,[1]tableaux!$D$5:E$65,2,FALSE))</f>
        <v/>
      </c>
      <c r="E234" s="65"/>
      <c r="F234" s="66"/>
      <c r="G234" s="61"/>
      <c r="H234" s="67" t="str">
        <f>IF(B234="","",VLOOKUP(B234,[1]tableaux!$A$4:$B$511,2,FALSE))</f>
        <v/>
      </c>
      <c r="I234" s="68"/>
      <c r="J234" s="68"/>
      <c r="K234" s="69"/>
      <c r="L234" s="69"/>
      <c r="M234" s="70" t="str">
        <f t="shared" si="2"/>
        <v/>
      </c>
      <c r="N234" s="71">
        <f t="shared" si="3"/>
        <v>0</v>
      </c>
    </row>
    <row r="235" spans="1:14" ht="15" x14ac:dyDescent="0.25">
      <c r="A235" s="63"/>
      <c r="B235" s="60"/>
      <c r="C235" s="64"/>
      <c r="D235" s="5" t="str">
        <f>IF(C235="","",VLOOKUP(C235,[1]tableaux!$D$5:E$65,2,FALSE))</f>
        <v/>
      </c>
      <c r="E235" s="65"/>
      <c r="F235" s="66"/>
      <c r="G235" s="61"/>
      <c r="H235" s="67" t="str">
        <f>IF(B235="","",VLOOKUP(B235,[1]tableaux!$A$4:$B$511,2,FALSE))</f>
        <v/>
      </c>
      <c r="I235" s="68"/>
      <c r="J235" s="68"/>
      <c r="K235" s="69"/>
      <c r="L235" s="69"/>
      <c r="M235" s="70" t="str">
        <f t="shared" si="2"/>
        <v/>
      </c>
      <c r="N235" s="71">
        <f t="shared" si="3"/>
        <v>0</v>
      </c>
    </row>
    <row r="236" spans="1:14" ht="15" x14ac:dyDescent="0.25">
      <c r="A236" s="63"/>
      <c r="B236" s="60"/>
      <c r="C236" s="64"/>
      <c r="D236" s="5" t="str">
        <f>IF(C236="","",VLOOKUP(C236,[1]tableaux!$D$5:E$65,2,FALSE))</f>
        <v/>
      </c>
      <c r="E236" s="65"/>
      <c r="F236" s="66"/>
      <c r="G236" s="61"/>
      <c r="H236" s="67" t="str">
        <f>IF(B236="","",VLOOKUP(B236,[1]tableaux!$A$4:$B$511,2,FALSE))</f>
        <v/>
      </c>
      <c r="I236" s="68"/>
      <c r="J236" s="68"/>
      <c r="K236" s="69"/>
      <c r="L236" s="69"/>
      <c r="M236" s="70" t="str">
        <f t="shared" si="2"/>
        <v/>
      </c>
      <c r="N236" s="71">
        <f t="shared" si="3"/>
        <v>0</v>
      </c>
    </row>
    <row r="237" spans="1:14" ht="15" x14ac:dyDescent="0.25">
      <c r="A237" s="63"/>
      <c r="B237" s="60"/>
      <c r="C237" s="64"/>
      <c r="D237" s="5" t="str">
        <f>IF(C237="","",VLOOKUP(C237,[1]tableaux!$D$5:E$65,2,FALSE))</f>
        <v/>
      </c>
      <c r="E237" s="65"/>
      <c r="F237" s="66"/>
      <c r="G237" s="61"/>
      <c r="H237" s="67" t="str">
        <f>IF(B237="","",VLOOKUP(B237,[1]tableaux!$A$4:$B$511,2,FALSE))</f>
        <v/>
      </c>
      <c r="I237" s="68"/>
      <c r="J237" s="68"/>
      <c r="K237" s="69"/>
      <c r="L237" s="69"/>
      <c r="M237" s="70" t="str">
        <f t="shared" si="2"/>
        <v/>
      </c>
      <c r="N237" s="71">
        <f t="shared" si="3"/>
        <v>0</v>
      </c>
    </row>
    <row r="238" spans="1:14" ht="15" x14ac:dyDescent="0.25">
      <c r="A238" s="63"/>
      <c r="B238" s="60"/>
      <c r="C238" s="64"/>
      <c r="D238" s="5" t="str">
        <f>IF(C238="","",VLOOKUP(C238,[1]tableaux!$D$5:E$65,2,FALSE))</f>
        <v/>
      </c>
      <c r="E238" s="65"/>
      <c r="F238" s="66"/>
      <c r="G238" s="61"/>
      <c r="H238" s="67" t="str">
        <f>IF(B238="","",VLOOKUP(B238,[1]tableaux!$A$4:$B$511,2,FALSE))</f>
        <v/>
      </c>
      <c r="I238" s="68"/>
      <c r="J238" s="68"/>
      <c r="K238" s="69"/>
      <c r="L238" s="69"/>
      <c r="M238" s="70" t="str">
        <f t="shared" si="2"/>
        <v/>
      </c>
      <c r="N238" s="71">
        <f t="shared" si="3"/>
        <v>0</v>
      </c>
    </row>
    <row r="239" spans="1:14" ht="15" x14ac:dyDescent="0.25">
      <c r="A239" s="63"/>
      <c r="B239" s="60"/>
      <c r="C239" s="64"/>
      <c r="D239" s="5" t="str">
        <f>IF(C239="","",VLOOKUP(C239,[1]tableaux!$D$5:E$65,2,FALSE))</f>
        <v/>
      </c>
      <c r="E239" s="65"/>
      <c r="F239" s="66"/>
      <c r="G239" s="61"/>
      <c r="H239" s="67" t="str">
        <f>IF(B239="","",VLOOKUP(B239,[1]tableaux!$A$4:$B$511,2,FALSE))</f>
        <v/>
      </c>
      <c r="I239" s="68"/>
      <c r="J239" s="68"/>
      <c r="K239" s="69"/>
      <c r="L239" s="69"/>
      <c r="M239" s="70" t="str">
        <f t="shared" si="2"/>
        <v/>
      </c>
      <c r="N239" s="71">
        <f t="shared" si="3"/>
        <v>0</v>
      </c>
    </row>
    <row r="240" spans="1:14" ht="15" x14ac:dyDescent="0.25">
      <c r="A240" s="63"/>
      <c r="B240" s="60"/>
      <c r="C240" s="64"/>
      <c r="D240" s="5" t="str">
        <f>IF(C240="","",VLOOKUP(C240,[1]tableaux!$D$5:E$65,2,FALSE))</f>
        <v/>
      </c>
      <c r="E240" s="65"/>
      <c r="F240" s="66"/>
      <c r="G240" s="61"/>
      <c r="H240" s="67" t="str">
        <f>IF(B240="","",VLOOKUP(B240,[1]tableaux!$A$4:$B$511,2,FALSE))</f>
        <v/>
      </c>
      <c r="I240" s="68"/>
      <c r="J240" s="68"/>
      <c r="K240" s="69"/>
      <c r="L240" s="69"/>
      <c r="M240" s="70" t="str">
        <f t="shared" si="2"/>
        <v/>
      </c>
      <c r="N240" s="71">
        <f t="shared" si="3"/>
        <v>0</v>
      </c>
    </row>
    <row r="241" spans="1:14" ht="15" x14ac:dyDescent="0.25">
      <c r="A241" s="63"/>
      <c r="B241" s="60"/>
      <c r="C241" s="64"/>
      <c r="D241" s="5" t="str">
        <f>IF(C241="","",VLOOKUP(C241,[1]tableaux!$D$5:E$65,2,FALSE))</f>
        <v/>
      </c>
      <c r="E241" s="65"/>
      <c r="F241" s="66"/>
      <c r="G241" s="61"/>
      <c r="H241" s="67" t="str">
        <f>IF(B241="","",VLOOKUP(B241,[1]tableaux!$A$4:$B$511,2,FALSE))</f>
        <v/>
      </c>
      <c r="I241" s="68"/>
      <c r="J241" s="68"/>
      <c r="K241" s="69"/>
      <c r="L241" s="69"/>
      <c r="M241" s="70" t="str">
        <f t="shared" si="2"/>
        <v/>
      </c>
      <c r="N241" s="71">
        <f t="shared" si="3"/>
        <v>0</v>
      </c>
    </row>
    <row r="242" spans="1:14" ht="15" x14ac:dyDescent="0.25">
      <c r="A242" s="63"/>
      <c r="B242" s="60"/>
      <c r="C242" s="64"/>
      <c r="D242" s="5" t="str">
        <f>IF(C242="","",VLOOKUP(C242,[1]tableaux!$D$5:E$65,2,FALSE))</f>
        <v/>
      </c>
      <c r="E242" s="65"/>
      <c r="F242" s="66"/>
      <c r="G242" s="61"/>
      <c r="H242" s="67" t="str">
        <f>IF(B242="","",VLOOKUP(B242,[1]tableaux!$A$4:$B$511,2,FALSE))</f>
        <v/>
      </c>
      <c r="I242" s="68"/>
      <c r="J242" s="68"/>
      <c r="K242" s="69"/>
      <c r="L242" s="69"/>
      <c r="M242" s="70" t="str">
        <f t="shared" si="2"/>
        <v/>
      </c>
      <c r="N242" s="71">
        <f t="shared" si="3"/>
        <v>0</v>
      </c>
    </row>
    <row r="243" spans="1:14" ht="15" x14ac:dyDescent="0.25">
      <c r="A243" s="63"/>
      <c r="B243" s="60"/>
      <c r="C243" s="64"/>
      <c r="D243" s="5" t="str">
        <f>IF(C243="","",VLOOKUP(C243,[1]tableaux!$D$5:E$65,2,FALSE))</f>
        <v/>
      </c>
      <c r="E243" s="65"/>
      <c r="F243" s="66"/>
      <c r="G243" s="61"/>
      <c r="H243" s="67" t="str">
        <f>IF(B243="","",VLOOKUP(B243,[1]tableaux!$A$4:$B$511,2,FALSE))</f>
        <v/>
      </c>
      <c r="I243" s="68"/>
      <c r="J243" s="68"/>
      <c r="K243" s="69"/>
      <c r="L243" s="69"/>
      <c r="M243" s="70" t="str">
        <f t="shared" si="2"/>
        <v/>
      </c>
      <c r="N243" s="71">
        <f t="shared" si="3"/>
        <v>0</v>
      </c>
    </row>
    <row r="244" spans="1:14" ht="15" x14ac:dyDescent="0.25">
      <c r="A244" s="63"/>
      <c r="B244" s="60"/>
      <c r="C244" s="64"/>
      <c r="D244" s="5" t="str">
        <f>IF(C244="","",VLOOKUP(C244,[1]tableaux!$D$5:E$65,2,FALSE))</f>
        <v/>
      </c>
      <c r="E244" s="65"/>
      <c r="F244" s="66"/>
      <c r="G244" s="61"/>
      <c r="H244" s="67" t="str">
        <f>IF(B244="","",VLOOKUP(B244,[1]tableaux!$A$4:$B$511,2,FALSE))</f>
        <v/>
      </c>
      <c r="I244" s="68"/>
      <c r="J244" s="68"/>
      <c r="K244" s="69"/>
      <c r="L244" s="69"/>
      <c r="M244" s="70" t="str">
        <f t="shared" si="2"/>
        <v/>
      </c>
      <c r="N244" s="71">
        <f t="shared" si="3"/>
        <v>0</v>
      </c>
    </row>
    <row r="245" spans="1:14" ht="15" x14ac:dyDescent="0.25">
      <c r="A245" s="63"/>
      <c r="B245" s="60"/>
      <c r="C245" s="64"/>
      <c r="D245" s="5" t="str">
        <f>IF(C245="","",VLOOKUP(C245,[1]tableaux!$D$5:E$65,2,FALSE))</f>
        <v/>
      </c>
      <c r="E245" s="65"/>
      <c r="F245" s="66"/>
      <c r="G245" s="61"/>
      <c r="H245" s="67" t="str">
        <f>IF(B245="","",VLOOKUP(B245,[1]tableaux!$A$4:$B$511,2,FALSE))</f>
        <v/>
      </c>
      <c r="I245" s="68"/>
      <c r="J245" s="68"/>
      <c r="K245" s="69"/>
      <c r="L245" s="69"/>
      <c r="M245" s="70" t="str">
        <f t="shared" si="2"/>
        <v/>
      </c>
      <c r="N245" s="71">
        <f t="shared" si="3"/>
        <v>0</v>
      </c>
    </row>
    <row r="246" spans="1:14" ht="15" x14ac:dyDescent="0.25">
      <c r="A246" s="63"/>
      <c r="B246" s="60"/>
      <c r="C246" s="64"/>
      <c r="D246" s="5" t="str">
        <f>IF(C246="","",VLOOKUP(C246,[1]tableaux!$D$5:E$65,2,FALSE))</f>
        <v/>
      </c>
      <c r="E246" s="65"/>
      <c r="F246" s="66"/>
      <c r="G246" s="61"/>
      <c r="H246" s="67" t="str">
        <f>IF(B246="","",VLOOKUP(B246,[1]tableaux!$A$4:$B$511,2,FALSE))</f>
        <v/>
      </c>
      <c r="I246" s="68"/>
      <c r="J246" s="68"/>
      <c r="K246" s="69"/>
      <c r="L246" s="69"/>
      <c r="M246" s="70" t="str">
        <f t="shared" si="2"/>
        <v/>
      </c>
      <c r="N246" s="71">
        <f t="shared" si="3"/>
        <v>0</v>
      </c>
    </row>
    <row r="247" spans="1:14" ht="15" x14ac:dyDescent="0.25">
      <c r="A247" s="63"/>
      <c r="B247" s="60"/>
      <c r="C247" s="64"/>
      <c r="D247" s="5" t="str">
        <f>IF(C247="","",VLOOKUP(C247,[1]tableaux!$D$5:E$65,2,FALSE))</f>
        <v/>
      </c>
      <c r="E247" s="65"/>
      <c r="F247" s="66"/>
      <c r="G247" s="61"/>
      <c r="H247" s="67" t="str">
        <f>IF(B247="","",VLOOKUP(B247,[1]tableaux!$A$4:$B$511,2,FALSE))</f>
        <v/>
      </c>
      <c r="I247" s="68"/>
      <c r="J247" s="68"/>
      <c r="K247" s="69"/>
      <c r="L247" s="69"/>
      <c r="M247" s="70" t="str">
        <f t="shared" si="2"/>
        <v/>
      </c>
      <c r="N247" s="71">
        <f t="shared" si="3"/>
        <v>0</v>
      </c>
    </row>
    <row r="248" spans="1:14" ht="15" x14ac:dyDescent="0.25">
      <c r="A248" s="63"/>
      <c r="B248" s="60"/>
      <c r="C248" s="64"/>
      <c r="D248" s="5" t="str">
        <f>IF(C248="","",VLOOKUP(C248,[1]tableaux!$D$5:E$65,2,FALSE))</f>
        <v/>
      </c>
      <c r="E248" s="65"/>
      <c r="F248" s="66"/>
      <c r="G248" s="61"/>
      <c r="H248" s="67" t="str">
        <f>IF(B248="","",VLOOKUP(B248,[1]tableaux!$A$4:$B$511,2,FALSE))</f>
        <v/>
      </c>
      <c r="I248" s="68"/>
      <c r="J248" s="68"/>
      <c r="K248" s="69"/>
      <c r="L248" s="69"/>
      <c r="M248" s="70" t="str">
        <f t="shared" si="2"/>
        <v/>
      </c>
      <c r="N248" s="71">
        <f t="shared" si="3"/>
        <v>0</v>
      </c>
    </row>
    <row r="249" spans="1:14" ht="15" x14ac:dyDescent="0.25">
      <c r="A249" s="63"/>
      <c r="B249" s="60"/>
      <c r="C249" s="64"/>
      <c r="D249" s="5" t="str">
        <f>IF(C249="","",VLOOKUP(C249,[1]tableaux!$D$5:E$65,2,FALSE))</f>
        <v/>
      </c>
      <c r="E249" s="65"/>
      <c r="F249" s="66"/>
      <c r="G249" s="61"/>
      <c r="H249" s="67" t="str">
        <f>IF(B249="","",VLOOKUP(B249,[1]tableaux!$A$4:$B$511,2,FALSE))</f>
        <v/>
      </c>
      <c r="I249" s="68"/>
      <c r="J249" s="68"/>
      <c r="K249" s="69"/>
      <c r="L249" s="69"/>
      <c r="M249" s="70" t="str">
        <f t="shared" si="2"/>
        <v/>
      </c>
      <c r="N249" s="71">
        <f t="shared" si="3"/>
        <v>0</v>
      </c>
    </row>
    <row r="250" spans="1:14" ht="15" x14ac:dyDescent="0.25">
      <c r="A250" s="63"/>
      <c r="B250" s="60"/>
      <c r="C250" s="64"/>
      <c r="D250" s="5" t="str">
        <f>IF(C250="","",VLOOKUP(C250,[1]tableaux!$D$5:E$65,2,FALSE))</f>
        <v/>
      </c>
      <c r="E250" s="65"/>
      <c r="F250" s="66"/>
      <c r="G250" s="61"/>
      <c r="H250" s="67" t="str">
        <f>IF(B250="","",VLOOKUP(B250,[1]tableaux!$A$4:$B$511,2,FALSE))</f>
        <v/>
      </c>
      <c r="I250" s="68"/>
      <c r="J250" s="68"/>
      <c r="K250" s="69"/>
      <c r="L250" s="69"/>
      <c r="M250" s="70" t="str">
        <f t="shared" si="2"/>
        <v/>
      </c>
      <c r="N250" s="71">
        <f t="shared" si="3"/>
        <v>0</v>
      </c>
    </row>
    <row r="251" spans="1:14" ht="15" x14ac:dyDescent="0.25">
      <c r="A251" s="63"/>
      <c r="B251" s="60"/>
      <c r="C251" s="64"/>
      <c r="D251" s="5" t="str">
        <f>IF(C251="","",VLOOKUP(C251,[1]tableaux!$D$5:E$65,2,FALSE))</f>
        <v/>
      </c>
      <c r="E251" s="65"/>
      <c r="F251" s="66"/>
      <c r="G251" s="61"/>
      <c r="H251" s="67" t="str">
        <f>IF(B251="","",VLOOKUP(B251,[1]tableaux!$A$4:$B$511,2,FALSE))</f>
        <v/>
      </c>
      <c r="I251" s="68"/>
      <c r="J251" s="68"/>
      <c r="K251" s="69"/>
      <c r="L251" s="69"/>
      <c r="M251" s="70" t="str">
        <f t="shared" si="2"/>
        <v/>
      </c>
      <c r="N251" s="71">
        <f t="shared" si="3"/>
        <v>0</v>
      </c>
    </row>
    <row r="252" spans="1:14" ht="15" x14ac:dyDescent="0.25">
      <c r="A252" s="63"/>
      <c r="B252" s="60"/>
      <c r="C252" s="64"/>
      <c r="D252" s="5" t="str">
        <f>IF(C252="","",VLOOKUP(C252,[1]tableaux!$D$5:E$65,2,FALSE))</f>
        <v/>
      </c>
      <c r="E252" s="65"/>
      <c r="F252" s="66"/>
      <c r="G252" s="61"/>
      <c r="H252" s="67" t="str">
        <f>IF(B252="","",VLOOKUP(B252,[1]tableaux!$A$4:$B$511,2,FALSE))</f>
        <v/>
      </c>
      <c r="I252" s="68"/>
      <c r="J252" s="68"/>
      <c r="K252" s="69"/>
      <c r="L252" s="69"/>
      <c r="M252" s="70" t="str">
        <f t="shared" si="2"/>
        <v/>
      </c>
      <c r="N252" s="71">
        <f t="shared" si="3"/>
        <v>0</v>
      </c>
    </row>
    <row r="253" spans="1:14" ht="15" x14ac:dyDescent="0.25">
      <c r="A253" s="63"/>
      <c r="B253" s="60"/>
      <c r="C253" s="64"/>
      <c r="D253" s="5" t="str">
        <f>IF(C253="","",VLOOKUP(C253,[1]tableaux!$D$5:E$65,2,FALSE))</f>
        <v/>
      </c>
      <c r="E253" s="65"/>
      <c r="F253" s="66"/>
      <c r="G253" s="61"/>
      <c r="H253" s="67" t="str">
        <f>IF(B253="","",VLOOKUP(B253,[1]tableaux!$A$4:$B$511,2,FALSE))</f>
        <v/>
      </c>
      <c r="I253" s="68"/>
      <c r="J253" s="68"/>
      <c r="K253" s="69"/>
      <c r="L253" s="69"/>
      <c r="M253" s="70" t="str">
        <f t="shared" si="2"/>
        <v/>
      </c>
      <c r="N253" s="71">
        <f t="shared" si="3"/>
        <v>0</v>
      </c>
    </row>
    <row r="254" spans="1:14" ht="15" x14ac:dyDescent="0.25">
      <c r="A254" s="63"/>
      <c r="B254" s="60"/>
      <c r="C254" s="64"/>
      <c r="D254" s="5" t="str">
        <f>IF(C254="","",VLOOKUP(C254,[1]tableaux!$D$5:E$65,2,FALSE))</f>
        <v/>
      </c>
      <c r="E254" s="65"/>
      <c r="F254" s="66"/>
      <c r="G254" s="61"/>
      <c r="H254" s="67" t="str">
        <f>IF(B254="","",VLOOKUP(B254,[1]tableaux!$A$4:$B$511,2,FALSE))</f>
        <v/>
      </c>
      <c r="I254" s="68"/>
      <c r="J254" s="68"/>
      <c r="K254" s="69"/>
      <c r="L254" s="69"/>
      <c r="M254" s="70" t="str">
        <f t="shared" si="2"/>
        <v/>
      </c>
      <c r="N254" s="71">
        <f t="shared" si="3"/>
        <v>0</v>
      </c>
    </row>
    <row r="255" spans="1:14" ht="15" x14ac:dyDescent="0.25">
      <c r="A255" s="63"/>
      <c r="B255" s="60"/>
      <c r="C255" s="64"/>
      <c r="D255" s="5" t="str">
        <f>IF(C255="","",VLOOKUP(C255,[1]tableaux!$D$5:E$65,2,FALSE))</f>
        <v/>
      </c>
      <c r="E255" s="65"/>
      <c r="F255" s="66"/>
      <c r="G255" s="61"/>
      <c r="H255" s="67" t="str">
        <f>IF(B255="","",VLOOKUP(B255,[1]tableaux!$A$4:$B$511,2,FALSE))</f>
        <v/>
      </c>
      <c r="I255" s="68"/>
      <c r="J255" s="68"/>
      <c r="K255" s="69"/>
      <c r="L255" s="69"/>
      <c r="M255" s="70" t="str">
        <f t="shared" si="2"/>
        <v/>
      </c>
      <c r="N255" s="71">
        <f t="shared" si="3"/>
        <v>0</v>
      </c>
    </row>
    <row r="256" spans="1:14" ht="15" x14ac:dyDescent="0.25">
      <c r="A256" s="63"/>
      <c r="B256" s="60"/>
      <c r="C256" s="64"/>
      <c r="D256" s="5" t="str">
        <f>IF(C256="","",VLOOKUP(C256,[1]tableaux!$D$5:E$65,2,FALSE))</f>
        <v/>
      </c>
      <c r="E256" s="65"/>
      <c r="F256" s="66"/>
      <c r="G256" s="61"/>
      <c r="H256" s="67" t="str">
        <f>IF(B256="","",VLOOKUP(B256,[1]tableaux!$A$4:$B$511,2,FALSE))</f>
        <v/>
      </c>
      <c r="I256" s="68"/>
      <c r="J256" s="68"/>
      <c r="K256" s="69"/>
      <c r="L256" s="69"/>
      <c r="M256" s="70" t="str">
        <f t="shared" si="2"/>
        <v/>
      </c>
      <c r="N256" s="71">
        <f t="shared" si="3"/>
        <v>0</v>
      </c>
    </row>
    <row r="257" spans="1:14" ht="15" x14ac:dyDescent="0.25">
      <c r="A257" s="63"/>
      <c r="B257" s="60"/>
      <c r="C257" s="64"/>
      <c r="D257" s="5" t="str">
        <f>IF(C257="","",VLOOKUP(C257,[1]tableaux!$D$5:E$65,2,FALSE))</f>
        <v/>
      </c>
      <c r="E257" s="65"/>
      <c r="F257" s="66"/>
      <c r="G257" s="61"/>
      <c r="H257" s="67" t="str">
        <f>IF(B257="","",VLOOKUP(B257,[1]tableaux!$A$4:$B$511,2,FALSE))</f>
        <v/>
      </c>
      <c r="I257" s="68"/>
      <c r="J257" s="68"/>
      <c r="K257" s="69"/>
      <c r="L257" s="69"/>
      <c r="M257" s="70" t="str">
        <f t="shared" si="2"/>
        <v/>
      </c>
      <c r="N257" s="71">
        <f t="shared" si="3"/>
        <v>0</v>
      </c>
    </row>
    <row r="258" spans="1:14" ht="15" x14ac:dyDescent="0.25">
      <c r="A258" s="63"/>
      <c r="B258" s="60"/>
      <c r="C258" s="64"/>
      <c r="D258" s="5" t="str">
        <f>IF(C258="","",VLOOKUP(C258,[1]tableaux!$D$5:E$65,2,FALSE))</f>
        <v/>
      </c>
      <c r="E258" s="65"/>
      <c r="F258" s="66"/>
      <c r="G258" s="61"/>
      <c r="H258" s="67" t="str">
        <f>IF(B258="","",VLOOKUP(B258,[1]tableaux!$A$4:$B$511,2,FALSE))</f>
        <v/>
      </c>
      <c r="I258" s="68"/>
      <c r="J258" s="68"/>
      <c r="K258" s="69"/>
      <c r="L258" s="69"/>
      <c r="M258" s="70" t="str">
        <f t="shared" si="2"/>
        <v/>
      </c>
      <c r="N258" s="71">
        <f t="shared" si="3"/>
        <v>0</v>
      </c>
    </row>
    <row r="259" spans="1:14" ht="15" x14ac:dyDescent="0.25">
      <c r="A259" s="63"/>
      <c r="B259" s="60"/>
      <c r="C259" s="64"/>
      <c r="D259" s="5" t="str">
        <f>IF(C259="","",VLOOKUP(C259,[1]tableaux!$D$5:E$65,2,FALSE))</f>
        <v/>
      </c>
      <c r="E259" s="65"/>
      <c r="F259" s="66"/>
      <c r="G259" s="61"/>
      <c r="H259" s="67" t="str">
        <f>IF(B259="","",VLOOKUP(B259,[1]tableaux!$A$4:$B$511,2,FALSE))</f>
        <v/>
      </c>
      <c r="I259" s="68"/>
      <c r="J259" s="68"/>
      <c r="K259" s="69"/>
      <c r="L259" s="69"/>
      <c r="M259" s="70" t="str">
        <f t="shared" si="2"/>
        <v/>
      </c>
      <c r="N259" s="71">
        <f t="shared" si="3"/>
        <v>0</v>
      </c>
    </row>
    <row r="260" spans="1:14" ht="15" x14ac:dyDescent="0.25">
      <c r="A260" s="63"/>
      <c r="B260" s="60"/>
      <c r="C260" s="64"/>
      <c r="D260" s="5" t="str">
        <f>IF(C260="","",VLOOKUP(C260,[1]tableaux!$D$5:E$65,2,FALSE))</f>
        <v/>
      </c>
      <c r="E260" s="65"/>
      <c r="F260" s="66"/>
      <c r="G260" s="61"/>
      <c r="H260" s="67" t="str">
        <f>IF(B260="","",VLOOKUP(B260,[1]tableaux!$A$4:$B$511,2,FALSE))</f>
        <v/>
      </c>
      <c r="I260" s="68"/>
      <c r="J260" s="68"/>
      <c r="K260" s="69"/>
      <c r="L260" s="69"/>
      <c r="M260" s="70" t="str">
        <f t="shared" si="2"/>
        <v/>
      </c>
      <c r="N260" s="71">
        <f t="shared" si="3"/>
        <v>0</v>
      </c>
    </row>
    <row r="261" spans="1:14" ht="15" x14ac:dyDescent="0.25">
      <c r="A261" s="63"/>
      <c r="B261" s="60"/>
      <c r="C261" s="64"/>
      <c r="D261" s="5" t="str">
        <f>IF(C261="","",VLOOKUP(C261,[1]tableaux!$D$5:E$65,2,FALSE))</f>
        <v/>
      </c>
      <c r="E261" s="65"/>
      <c r="F261" s="66"/>
      <c r="G261" s="61"/>
      <c r="H261" s="67" t="str">
        <f>IF(B261="","",VLOOKUP(B261,[1]tableaux!$A$4:$B$511,2,FALSE))</f>
        <v/>
      </c>
      <c r="I261" s="68"/>
      <c r="J261" s="68"/>
      <c r="K261" s="69"/>
      <c r="L261" s="69"/>
      <c r="M261" s="70" t="str">
        <f t="shared" si="2"/>
        <v/>
      </c>
      <c r="N261" s="71">
        <f t="shared" si="3"/>
        <v>0</v>
      </c>
    </row>
    <row r="262" spans="1:14" ht="15" x14ac:dyDescent="0.25">
      <c r="A262" s="63"/>
      <c r="B262" s="60"/>
      <c r="C262" s="64"/>
      <c r="D262" s="5" t="str">
        <f>IF(C262="","",VLOOKUP(C262,[1]tableaux!$D$5:E$65,2,FALSE))</f>
        <v/>
      </c>
      <c r="E262" s="65"/>
      <c r="F262" s="66"/>
      <c r="G262" s="61"/>
      <c r="H262" s="67" t="str">
        <f>IF(B262="","",VLOOKUP(B262,[1]tableaux!$A$4:$B$511,2,FALSE))</f>
        <v/>
      </c>
      <c r="I262" s="68"/>
      <c r="J262" s="68"/>
      <c r="K262" s="69"/>
      <c r="L262" s="69"/>
      <c r="M262" s="70" t="str">
        <f t="shared" si="2"/>
        <v/>
      </c>
      <c r="N262" s="71">
        <f t="shared" si="3"/>
        <v>0</v>
      </c>
    </row>
    <row r="263" spans="1:14" ht="15" x14ac:dyDescent="0.25">
      <c r="A263" s="63"/>
      <c r="B263" s="60"/>
      <c r="C263" s="64"/>
      <c r="D263" s="5" t="str">
        <f>IF(C263="","",VLOOKUP(C263,[1]tableaux!$D$5:E$65,2,FALSE))</f>
        <v/>
      </c>
      <c r="E263" s="65"/>
      <c r="F263" s="66"/>
      <c r="G263" s="61"/>
      <c r="H263" s="67" t="str">
        <f>IF(B263="","",VLOOKUP(B263,[1]tableaux!$A$4:$B$511,2,FALSE))</f>
        <v/>
      </c>
      <c r="I263" s="68"/>
      <c r="J263" s="68"/>
      <c r="K263" s="69"/>
      <c r="L263" s="69"/>
      <c r="M263" s="70" t="str">
        <f t="shared" si="2"/>
        <v/>
      </c>
      <c r="N263" s="71">
        <f t="shared" si="3"/>
        <v>0</v>
      </c>
    </row>
    <row r="264" spans="1:14" ht="15" x14ac:dyDescent="0.25">
      <c r="A264" s="63"/>
      <c r="B264" s="60"/>
      <c r="C264" s="64"/>
      <c r="D264" s="5" t="str">
        <f>IF(C264="","",VLOOKUP(C264,[1]tableaux!$D$5:E$65,2,FALSE))</f>
        <v/>
      </c>
      <c r="E264" s="65"/>
      <c r="F264" s="66"/>
      <c r="G264" s="61"/>
      <c r="H264" s="67" t="str">
        <f>IF(B264="","",VLOOKUP(B264,[1]tableaux!$A$4:$B$511,2,FALSE))</f>
        <v/>
      </c>
      <c r="I264" s="68"/>
      <c r="J264" s="68"/>
      <c r="K264" s="69"/>
      <c r="L264" s="69"/>
      <c r="M264" s="70" t="str">
        <f t="shared" si="2"/>
        <v/>
      </c>
      <c r="N264" s="71">
        <f t="shared" si="3"/>
        <v>0</v>
      </c>
    </row>
    <row r="265" spans="1:14" ht="15" x14ac:dyDescent="0.25">
      <c r="A265" s="63"/>
      <c r="B265" s="60"/>
      <c r="C265" s="64"/>
      <c r="D265" s="5" t="str">
        <f>IF(C265="","",VLOOKUP(C265,[1]tableaux!$D$5:E$65,2,FALSE))</f>
        <v/>
      </c>
      <c r="E265" s="65"/>
      <c r="F265" s="66"/>
      <c r="G265" s="61"/>
      <c r="H265" s="67" t="str">
        <f>IF(B265="","",VLOOKUP(B265,[1]tableaux!$A$4:$B$511,2,FALSE))</f>
        <v/>
      </c>
      <c r="I265" s="68"/>
      <c r="J265" s="68"/>
      <c r="K265" s="69"/>
      <c r="L265" s="69"/>
      <c r="M265" s="70" t="str">
        <f t="shared" si="2"/>
        <v/>
      </c>
      <c r="N265" s="71">
        <f t="shared" si="3"/>
        <v>0</v>
      </c>
    </row>
    <row r="266" spans="1:14" ht="15" x14ac:dyDescent="0.25">
      <c r="A266" s="63"/>
      <c r="B266" s="60"/>
      <c r="C266" s="64"/>
      <c r="D266" s="5" t="str">
        <f>IF(C266="","",VLOOKUP(C266,[1]tableaux!$D$5:E$65,2,FALSE))</f>
        <v/>
      </c>
      <c r="E266" s="65"/>
      <c r="F266" s="66"/>
      <c r="G266" s="61"/>
      <c r="H266" s="67" t="str">
        <f>IF(B266="","",VLOOKUP(B266,[1]tableaux!$A$4:$B$511,2,FALSE))</f>
        <v/>
      </c>
      <c r="I266" s="68"/>
      <c r="J266" s="68"/>
      <c r="K266" s="69"/>
      <c r="L266" s="69"/>
      <c r="M266" s="70" t="str">
        <f t="shared" si="2"/>
        <v/>
      </c>
      <c r="N266" s="71">
        <f t="shared" si="3"/>
        <v>0</v>
      </c>
    </row>
    <row r="267" spans="1:14" ht="15" x14ac:dyDescent="0.25">
      <c r="A267" s="63"/>
      <c r="B267" s="60"/>
      <c r="C267" s="64"/>
      <c r="D267" s="5" t="str">
        <f>IF(C267="","",VLOOKUP(C267,[1]tableaux!$D$5:E$65,2,FALSE))</f>
        <v/>
      </c>
      <c r="E267" s="65"/>
      <c r="F267" s="66"/>
      <c r="G267" s="61"/>
      <c r="H267" s="67" t="str">
        <f>IF(B267="","",VLOOKUP(B267,[1]tableaux!$A$4:$B$511,2,FALSE))</f>
        <v/>
      </c>
      <c r="I267" s="68"/>
      <c r="J267" s="68"/>
      <c r="K267" s="69"/>
      <c r="L267" s="69"/>
      <c r="M267" s="70" t="str">
        <f t="shared" si="2"/>
        <v/>
      </c>
      <c r="N267" s="71">
        <f t="shared" si="3"/>
        <v>0</v>
      </c>
    </row>
    <row r="268" spans="1:14" ht="15" x14ac:dyDescent="0.25">
      <c r="A268" s="63"/>
      <c r="B268" s="60"/>
      <c r="C268" s="64"/>
      <c r="D268" s="5" t="str">
        <f>IF(C268="","",VLOOKUP(C268,[1]tableaux!$D$5:E$65,2,FALSE))</f>
        <v/>
      </c>
      <c r="E268" s="65"/>
      <c r="F268" s="66"/>
      <c r="G268" s="61"/>
      <c r="H268" s="67" t="str">
        <f>IF(B268="","",VLOOKUP(B268,[1]tableaux!$A$4:$B$511,2,FALSE))</f>
        <v/>
      </c>
      <c r="I268" s="68"/>
      <c r="J268" s="68"/>
      <c r="K268" s="69"/>
      <c r="L268" s="69"/>
      <c r="M268" s="70" t="str">
        <f t="shared" si="2"/>
        <v/>
      </c>
      <c r="N268" s="71">
        <f t="shared" si="3"/>
        <v>0</v>
      </c>
    </row>
    <row r="269" spans="1:14" ht="15" x14ac:dyDescent="0.25">
      <c r="A269" s="63"/>
      <c r="B269" s="60"/>
      <c r="C269" s="64"/>
      <c r="D269" s="5" t="str">
        <f>IF(C269="","",VLOOKUP(C269,[1]tableaux!$D$5:E$65,2,FALSE))</f>
        <v/>
      </c>
      <c r="E269" s="65"/>
      <c r="F269" s="66"/>
      <c r="G269" s="61"/>
      <c r="H269" s="67" t="str">
        <f>IF(B269="","",VLOOKUP(B269,[1]tableaux!$A$4:$B$511,2,FALSE))</f>
        <v/>
      </c>
      <c r="I269" s="68"/>
      <c r="J269" s="68"/>
      <c r="K269" s="69"/>
      <c r="L269" s="69"/>
      <c r="M269" s="70" t="str">
        <f t="shared" si="2"/>
        <v/>
      </c>
      <c r="N269" s="71">
        <f t="shared" si="3"/>
        <v>0</v>
      </c>
    </row>
    <row r="270" spans="1:14" ht="15" x14ac:dyDescent="0.25">
      <c r="A270" s="63"/>
      <c r="B270" s="60"/>
      <c r="C270" s="64"/>
      <c r="D270" s="5" t="str">
        <f>IF(C270="","",VLOOKUP(C270,[1]tableaux!$D$5:E$65,2,FALSE))</f>
        <v/>
      </c>
      <c r="E270" s="65"/>
      <c r="F270" s="66"/>
      <c r="G270" s="61"/>
      <c r="H270" s="67" t="str">
        <f>IF(B270="","",VLOOKUP(B270,[1]tableaux!$A$4:$B$511,2,FALSE))</f>
        <v/>
      </c>
      <c r="I270" s="68"/>
      <c r="J270" s="68"/>
      <c r="K270" s="69"/>
      <c r="L270" s="69"/>
      <c r="M270" s="70" t="str">
        <f t="shared" si="2"/>
        <v/>
      </c>
      <c r="N270" s="71">
        <f t="shared" si="3"/>
        <v>0</v>
      </c>
    </row>
    <row r="271" spans="1:14" ht="15" x14ac:dyDescent="0.25">
      <c r="A271" s="63"/>
      <c r="B271" s="60"/>
      <c r="C271" s="64"/>
      <c r="D271" s="5" t="str">
        <f>IF(C271="","",VLOOKUP(C271,[1]tableaux!$D$5:E$65,2,FALSE))</f>
        <v/>
      </c>
      <c r="E271" s="65"/>
      <c r="F271" s="66"/>
      <c r="G271" s="61"/>
      <c r="H271" s="67" t="str">
        <f>IF(B271="","",VLOOKUP(B271,[1]tableaux!$A$4:$B$511,2,FALSE))</f>
        <v/>
      </c>
      <c r="I271" s="68"/>
      <c r="J271" s="68"/>
      <c r="K271" s="69"/>
      <c r="L271" s="69"/>
      <c r="M271" s="70" t="str">
        <f t="shared" si="2"/>
        <v/>
      </c>
      <c r="N271" s="71">
        <f t="shared" si="3"/>
        <v>0</v>
      </c>
    </row>
    <row r="272" spans="1:14" ht="15" x14ac:dyDescent="0.25">
      <c r="A272" s="63"/>
      <c r="B272" s="60"/>
      <c r="C272" s="64"/>
      <c r="D272" s="5" t="str">
        <f>IF(C272="","",VLOOKUP(C272,[1]tableaux!$D$5:E$65,2,FALSE))</f>
        <v/>
      </c>
      <c r="E272" s="65"/>
      <c r="F272" s="66"/>
      <c r="G272" s="61"/>
      <c r="H272" s="67" t="str">
        <f>IF(B272="","",VLOOKUP(B272,[1]tableaux!$A$4:$B$511,2,FALSE))</f>
        <v/>
      </c>
      <c r="I272" s="68"/>
      <c r="J272" s="68"/>
      <c r="K272" s="69"/>
      <c r="L272" s="69"/>
      <c r="M272" s="70" t="str">
        <f t="shared" si="2"/>
        <v/>
      </c>
      <c r="N272" s="71">
        <f t="shared" si="3"/>
        <v>0</v>
      </c>
    </row>
    <row r="273" spans="1:14" ht="15" x14ac:dyDescent="0.25">
      <c r="A273" s="63"/>
      <c r="B273" s="60"/>
      <c r="C273" s="64"/>
      <c r="D273" s="5" t="str">
        <f>IF(C273="","",VLOOKUP(C273,[1]tableaux!$D$5:E$65,2,FALSE))</f>
        <v/>
      </c>
      <c r="E273" s="65"/>
      <c r="F273" s="66"/>
      <c r="G273" s="61"/>
      <c r="H273" s="67" t="str">
        <f>IF(B273="","",VLOOKUP(B273,[1]tableaux!$A$4:$B$511,2,FALSE))</f>
        <v/>
      </c>
      <c r="I273" s="68"/>
      <c r="J273" s="68"/>
      <c r="K273" s="69"/>
      <c r="L273" s="69"/>
      <c r="M273" s="70" t="str">
        <f t="shared" si="2"/>
        <v/>
      </c>
      <c r="N273" s="71">
        <f t="shared" si="3"/>
        <v>0</v>
      </c>
    </row>
    <row r="274" spans="1:14" ht="15" x14ac:dyDescent="0.25">
      <c r="A274" s="63"/>
      <c r="B274" s="60"/>
      <c r="C274" s="64"/>
      <c r="D274" s="5" t="str">
        <f>IF(C274="","",VLOOKUP(C274,[1]tableaux!$D$5:E$65,2,FALSE))</f>
        <v/>
      </c>
      <c r="E274" s="65"/>
      <c r="F274" s="66"/>
      <c r="G274" s="61"/>
      <c r="H274" s="67" t="str">
        <f>IF(B274="","",VLOOKUP(B274,[1]tableaux!$A$4:$B$511,2,FALSE))</f>
        <v/>
      </c>
      <c r="I274" s="68"/>
      <c r="J274" s="68"/>
      <c r="K274" s="69"/>
      <c r="L274" s="69"/>
      <c r="M274" s="70" t="str">
        <f t="shared" si="2"/>
        <v/>
      </c>
      <c r="N274" s="71">
        <f t="shared" si="3"/>
        <v>0</v>
      </c>
    </row>
    <row r="275" spans="1:14" ht="15" x14ac:dyDescent="0.25">
      <c r="A275" s="63"/>
      <c r="B275" s="60"/>
      <c r="C275" s="64"/>
      <c r="D275" s="5" t="str">
        <f>IF(C275="","",VLOOKUP(C275,[1]tableaux!$D$5:E$65,2,FALSE))</f>
        <v/>
      </c>
      <c r="E275" s="65"/>
      <c r="F275" s="66"/>
      <c r="G275" s="61"/>
      <c r="H275" s="67" t="str">
        <f>IF(B275="","",VLOOKUP(B275,[1]tableaux!$A$4:$B$511,2,FALSE))</f>
        <v/>
      </c>
      <c r="I275" s="68"/>
      <c r="J275" s="68"/>
      <c r="K275" s="69"/>
      <c r="L275" s="69"/>
      <c r="M275" s="70" t="str">
        <f t="shared" si="2"/>
        <v/>
      </c>
      <c r="N275" s="71">
        <f t="shared" si="3"/>
        <v>0</v>
      </c>
    </row>
    <row r="276" spans="1:14" ht="15" x14ac:dyDescent="0.25">
      <c r="A276" s="63"/>
      <c r="B276" s="60"/>
      <c r="C276" s="64"/>
      <c r="D276" s="5" t="str">
        <f>IF(C276="","",VLOOKUP(C276,[1]tableaux!$D$5:E$65,2,FALSE))</f>
        <v/>
      </c>
      <c r="E276" s="65"/>
      <c r="F276" s="66"/>
      <c r="G276" s="61"/>
      <c r="H276" s="67" t="str">
        <f>IF(B276="","",VLOOKUP(B276,[1]tableaux!$A$4:$B$511,2,FALSE))</f>
        <v/>
      </c>
      <c r="I276" s="68"/>
      <c r="J276" s="68"/>
      <c r="K276" s="69"/>
      <c r="L276" s="69"/>
      <c r="M276" s="70" t="str">
        <f t="shared" si="2"/>
        <v/>
      </c>
      <c r="N276" s="71">
        <f t="shared" si="3"/>
        <v>0</v>
      </c>
    </row>
    <row r="277" spans="1:14" ht="15" x14ac:dyDescent="0.25">
      <c r="A277" s="63"/>
      <c r="B277" s="60"/>
      <c r="C277" s="64"/>
      <c r="D277" s="5" t="str">
        <f>IF(C277="","",VLOOKUP(C277,[1]tableaux!$D$5:E$65,2,FALSE))</f>
        <v/>
      </c>
      <c r="E277" s="65"/>
      <c r="F277" s="66"/>
      <c r="G277" s="61"/>
      <c r="H277" s="67" t="str">
        <f>IF(B277="","",VLOOKUP(B277,[1]tableaux!$A$4:$B$511,2,FALSE))</f>
        <v/>
      </c>
      <c r="I277" s="68"/>
      <c r="J277" s="68"/>
      <c r="K277" s="69"/>
      <c r="L277" s="69"/>
      <c r="M277" s="70" t="str">
        <f t="shared" si="2"/>
        <v/>
      </c>
      <c r="N277" s="71">
        <f t="shared" si="3"/>
        <v>0</v>
      </c>
    </row>
    <row r="278" spans="1:14" ht="15" x14ac:dyDescent="0.25">
      <c r="A278" s="63"/>
      <c r="B278" s="60"/>
      <c r="C278" s="64"/>
      <c r="D278" s="5" t="str">
        <f>IF(C278="","",VLOOKUP(C278,[1]tableaux!$D$5:E$65,2,FALSE))</f>
        <v/>
      </c>
      <c r="E278" s="65"/>
      <c r="F278" s="66"/>
      <c r="G278" s="61"/>
      <c r="H278" s="67" t="str">
        <f>IF(B278="","",VLOOKUP(B278,[1]tableaux!$A$4:$B$511,2,FALSE))</f>
        <v/>
      </c>
      <c r="I278" s="68"/>
      <c r="J278" s="68"/>
      <c r="K278" s="69"/>
      <c r="L278" s="69"/>
      <c r="M278" s="70" t="str">
        <f t="shared" si="2"/>
        <v/>
      </c>
      <c r="N278" s="71">
        <f t="shared" si="3"/>
        <v>0</v>
      </c>
    </row>
    <row r="279" spans="1:14" ht="15" x14ac:dyDescent="0.25">
      <c r="A279" s="63"/>
      <c r="B279" s="60"/>
      <c r="C279" s="64"/>
      <c r="D279" s="5" t="str">
        <f>IF(C279="","",VLOOKUP(C279,[1]tableaux!$D$5:E$65,2,FALSE))</f>
        <v/>
      </c>
      <c r="E279" s="65"/>
      <c r="F279" s="66"/>
      <c r="G279" s="61"/>
      <c r="H279" s="67" t="str">
        <f>IF(B279="","",VLOOKUP(B279,[1]tableaux!$A$4:$B$511,2,FALSE))</f>
        <v/>
      </c>
      <c r="I279" s="68"/>
      <c r="J279" s="68"/>
      <c r="K279" s="69"/>
      <c r="L279" s="69"/>
      <c r="M279" s="70" t="str">
        <f t="shared" ref="M279:M342" si="4">IF(AND(G279="",K279&lt;&gt;"gie"),H279,"")</f>
        <v/>
      </c>
      <c r="N279" s="71">
        <f t="shared" ref="N279:N342" si="5">IF(G279="",F279,"")</f>
        <v>0</v>
      </c>
    </row>
    <row r="280" spans="1:14" ht="15" x14ac:dyDescent="0.25">
      <c r="A280" s="63"/>
      <c r="B280" s="60"/>
      <c r="C280" s="64"/>
      <c r="D280" s="5" t="str">
        <f>IF(C280="","",VLOOKUP(C280,[1]tableaux!$D$5:E$65,2,FALSE))</f>
        <v/>
      </c>
      <c r="E280" s="65"/>
      <c r="F280" s="66"/>
      <c r="G280" s="61"/>
      <c r="H280" s="67" t="str">
        <f>IF(B280="","",VLOOKUP(B280,[1]tableaux!$A$4:$B$511,2,FALSE))</f>
        <v/>
      </c>
      <c r="I280" s="68"/>
      <c r="J280" s="68"/>
      <c r="K280" s="69"/>
      <c r="L280" s="69"/>
      <c r="M280" s="70" t="str">
        <f t="shared" si="4"/>
        <v/>
      </c>
      <c r="N280" s="71">
        <f t="shared" si="5"/>
        <v>0</v>
      </c>
    </row>
    <row r="281" spans="1:14" ht="15" x14ac:dyDescent="0.25">
      <c r="A281" s="63"/>
      <c r="B281" s="60"/>
      <c r="C281" s="64"/>
      <c r="D281" s="5" t="str">
        <f>IF(C281="","",VLOOKUP(C281,[1]tableaux!$D$5:E$65,2,FALSE))</f>
        <v/>
      </c>
      <c r="E281" s="65"/>
      <c r="F281" s="66"/>
      <c r="G281" s="61"/>
      <c r="H281" s="67" t="str">
        <f>IF(B281="","",VLOOKUP(B281,[1]tableaux!$A$4:$B$511,2,FALSE))</f>
        <v/>
      </c>
      <c r="I281" s="68"/>
      <c r="J281" s="68"/>
      <c r="K281" s="69"/>
      <c r="L281" s="69"/>
      <c r="M281" s="70" t="str">
        <f t="shared" si="4"/>
        <v/>
      </c>
      <c r="N281" s="71">
        <f t="shared" si="5"/>
        <v>0</v>
      </c>
    </row>
    <row r="282" spans="1:14" ht="15" x14ac:dyDescent="0.25">
      <c r="A282" s="63"/>
      <c r="B282" s="60"/>
      <c r="C282" s="64"/>
      <c r="D282" s="5" t="str">
        <f>IF(C282="","",VLOOKUP(C282,[1]tableaux!$D$5:E$65,2,FALSE))</f>
        <v/>
      </c>
      <c r="E282" s="65"/>
      <c r="F282" s="66"/>
      <c r="G282" s="61"/>
      <c r="H282" s="67" t="str">
        <f>IF(B282="","",VLOOKUP(B282,[1]tableaux!$A$4:$B$511,2,FALSE))</f>
        <v/>
      </c>
      <c r="I282" s="68"/>
      <c r="J282" s="68"/>
      <c r="K282" s="69"/>
      <c r="L282" s="69"/>
      <c r="M282" s="70" t="str">
        <f t="shared" si="4"/>
        <v/>
      </c>
      <c r="N282" s="71">
        <f t="shared" si="5"/>
        <v>0</v>
      </c>
    </row>
    <row r="283" spans="1:14" ht="15" x14ac:dyDescent="0.25">
      <c r="A283" s="63"/>
      <c r="B283" s="60"/>
      <c r="C283" s="64"/>
      <c r="D283" s="5" t="str">
        <f>IF(C283="","",VLOOKUP(C283,[1]tableaux!$D$5:E$65,2,FALSE))</f>
        <v/>
      </c>
      <c r="E283" s="65"/>
      <c r="F283" s="66"/>
      <c r="G283" s="61"/>
      <c r="H283" s="67" t="str">
        <f>IF(B283="","",VLOOKUP(B283,[1]tableaux!$A$4:$B$511,2,FALSE))</f>
        <v/>
      </c>
      <c r="I283" s="68"/>
      <c r="J283" s="68"/>
      <c r="K283" s="69"/>
      <c r="L283" s="69"/>
      <c r="M283" s="70" t="str">
        <f t="shared" si="4"/>
        <v/>
      </c>
      <c r="N283" s="71">
        <f t="shared" si="5"/>
        <v>0</v>
      </c>
    </row>
    <row r="284" spans="1:14" ht="15" x14ac:dyDescent="0.25">
      <c r="A284" s="63"/>
      <c r="B284" s="60"/>
      <c r="C284" s="64"/>
      <c r="D284" s="5" t="str">
        <f>IF(C284="","",VLOOKUP(C284,[1]tableaux!$D$5:E$65,2,FALSE))</f>
        <v/>
      </c>
      <c r="E284" s="65"/>
      <c r="F284" s="66"/>
      <c r="G284" s="61"/>
      <c r="H284" s="67" t="str">
        <f>IF(B284="","",VLOOKUP(B284,[1]tableaux!$A$4:$B$511,2,FALSE))</f>
        <v/>
      </c>
      <c r="I284" s="68"/>
      <c r="J284" s="68"/>
      <c r="K284" s="69"/>
      <c r="L284" s="69"/>
      <c r="M284" s="70" t="str">
        <f t="shared" si="4"/>
        <v/>
      </c>
      <c r="N284" s="71">
        <f t="shared" si="5"/>
        <v>0</v>
      </c>
    </row>
    <row r="285" spans="1:14" ht="15" x14ac:dyDescent="0.25">
      <c r="A285" s="63"/>
      <c r="B285" s="60"/>
      <c r="C285" s="64"/>
      <c r="D285" s="5" t="str">
        <f>IF(C285="","",VLOOKUP(C285,[1]tableaux!$D$5:E$65,2,FALSE))</f>
        <v/>
      </c>
      <c r="E285" s="65"/>
      <c r="F285" s="66"/>
      <c r="G285" s="61"/>
      <c r="H285" s="67" t="str">
        <f>IF(B285="","",VLOOKUP(B285,[1]tableaux!$A$4:$B$511,2,FALSE))</f>
        <v/>
      </c>
      <c r="I285" s="68"/>
      <c r="J285" s="68"/>
      <c r="K285" s="69"/>
      <c r="L285" s="69"/>
      <c r="M285" s="70" t="str">
        <f t="shared" si="4"/>
        <v/>
      </c>
      <c r="N285" s="71">
        <f t="shared" si="5"/>
        <v>0</v>
      </c>
    </row>
    <row r="286" spans="1:14" ht="15" x14ac:dyDescent="0.25">
      <c r="A286" s="63"/>
      <c r="B286" s="60"/>
      <c r="C286" s="64"/>
      <c r="D286" s="5" t="str">
        <f>IF(C286="","",VLOOKUP(C286,[1]tableaux!$D$5:E$65,2,FALSE))</f>
        <v/>
      </c>
      <c r="E286" s="65"/>
      <c r="F286" s="66"/>
      <c r="G286" s="61"/>
      <c r="H286" s="67" t="str">
        <f>IF(B286="","",VLOOKUP(B286,[1]tableaux!$A$4:$B$511,2,FALSE))</f>
        <v/>
      </c>
      <c r="I286" s="68"/>
      <c r="J286" s="68"/>
      <c r="K286" s="69"/>
      <c r="L286" s="69"/>
      <c r="M286" s="70" t="str">
        <f t="shared" si="4"/>
        <v/>
      </c>
      <c r="N286" s="71">
        <f t="shared" si="5"/>
        <v>0</v>
      </c>
    </row>
    <row r="287" spans="1:14" ht="15" x14ac:dyDescent="0.25">
      <c r="A287" s="63"/>
      <c r="B287" s="60"/>
      <c r="C287" s="64"/>
      <c r="D287" s="5" t="str">
        <f>IF(C287="","",VLOOKUP(C287,[1]tableaux!$D$5:E$65,2,FALSE))</f>
        <v/>
      </c>
      <c r="E287" s="65"/>
      <c r="F287" s="66"/>
      <c r="G287" s="61"/>
      <c r="H287" s="67" t="str">
        <f>IF(B287="","",VLOOKUP(B287,[1]tableaux!$A$4:$B$511,2,FALSE))</f>
        <v/>
      </c>
      <c r="I287" s="68"/>
      <c r="J287" s="68"/>
      <c r="K287" s="69"/>
      <c r="L287" s="69"/>
      <c r="M287" s="70" t="str">
        <f t="shared" si="4"/>
        <v/>
      </c>
      <c r="N287" s="71">
        <f t="shared" si="5"/>
        <v>0</v>
      </c>
    </row>
    <row r="288" spans="1:14" ht="15" x14ac:dyDescent="0.25">
      <c r="A288" s="63"/>
      <c r="B288" s="60"/>
      <c r="C288" s="64"/>
      <c r="D288" s="5" t="str">
        <f>IF(C288="","",VLOOKUP(C288,[1]tableaux!$D$5:E$65,2,FALSE))</f>
        <v/>
      </c>
      <c r="E288" s="65"/>
      <c r="F288" s="66"/>
      <c r="G288" s="61"/>
      <c r="H288" s="67" t="str">
        <f>IF(B288="","",VLOOKUP(B288,[1]tableaux!$A$4:$B$511,2,FALSE))</f>
        <v/>
      </c>
      <c r="I288" s="68"/>
      <c r="J288" s="68"/>
      <c r="K288" s="69"/>
      <c r="L288" s="69"/>
      <c r="M288" s="70" t="str">
        <f t="shared" si="4"/>
        <v/>
      </c>
      <c r="N288" s="71">
        <f t="shared" si="5"/>
        <v>0</v>
      </c>
    </row>
    <row r="289" spans="1:14" ht="15" x14ac:dyDescent="0.25">
      <c r="A289" s="63"/>
      <c r="B289" s="60"/>
      <c r="C289" s="64"/>
      <c r="D289" s="5" t="str">
        <f>IF(C289="","",VLOOKUP(C289,[1]tableaux!$D$5:E$65,2,FALSE))</f>
        <v/>
      </c>
      <c r="E289" s="65"/>
      <c r="F289" s="66"/>
      <c r="G289" s="61"/>
      <c r="H289" s="67" t="str">
        <f>IF(B289="","",VLOOKUP(B289,[1]tableaux!$A$4:$B$511,2,FALSE))</f>
        <v/>
      </c>
      <c r="I289" s="68"/>
      <c r="J289" s="68"/>
      <c r="K289" s="69"/>
      <c r="L289" s="69"/>
      <c r="M289" s="70" t="str">
        <f t="shared" si="4"/>
        <v/>
      </c>
      <c r="N289" s="71">
        <f t="shared" si="5"/>
        <v>0</v>
      </c>
    </row>
    <row r="290" spans="1:14" ht="15" x14ac:dyDescent="0.25">
      <c r="A290" s="63"/>
      <c r="B290" s="60"/>
      <c r="C290" s="64"/>
      <c r="D290" s="5" t="str">
        <f>IF(C290="","",VLOOKUP(C290,[1]tableaux!$D$5:E$65,2,FALSE))</f>
        <v/>
      </c>
      <c r="E290" s="65"/>
      <c r="F290" s="66"/>
      <c r="G290" s="61"/>
      <c r="H290" s="67" t="str">
        <f>IF(B290="","",VLOOKUP(B290,[1]tableaux!$A$4:$B$511,2,FALSE))</f>
        <v/>
      </c>
      <c r="I290" s="68"/>
      <c r="J290" s="68"/>
      <c r="K290" s="69"/>
      <c r="L290" s="69"/>
      <c r="M290" s="70" t="str">
        <f t="shared" si="4"/>
        <v/>
      </c>
      <c r="N290" s="71">
        <f t="shared" si="5"/>
        <v>0</v>
      </c>
    </row>
    <row r="291" spans="1:14" ht="15" x14ac:dyDescent="0.25">
      <c r="A291" s="63"/>
      <c r="B291" s="60"/>
      <c r="C291" s="64"/>
      <c r="D291" s="5" t="str">
        <f>IF(C291="","",VLOOKUP(C291,[1]tableaux!$D$5:E$65,2,FALSE))</f>
        <v/>
      </c>
      <c r="E291" s="65"/>
      <c r="F291" s="66"/>
      <c r="G291" s="61"/>
      <c r="H291" s="67" t="str">
        <f>IF(B291="","",VLOOKUP(B291,[1]tableaux!$A$4:$B$511,2,FALSE))</f>
        <v/>
      </c>
      <c r="I291" s="68"/>
      <c r="J291" s="68"/>
      <c r="K291" s="69"/>
      <c r="L291" s="69"/>
      <c r="M291" s="70" t="str">
        <f t="shared" si="4"/>
        <v/>
      </c>
      <c r="N291" s="71">
        <f t="shared" si="5"/>
        <v>0</v>
      </c>
    </row>
    <row r="292" spans="1:14" ht="15" x14ac:dyDescent="0.25">
      <c r="A292" s="63"/>
      <c r="B292" s="60"/>
      <c r="C292" s="64"/>
      <c r="D292" s="5" t="str">
        <f>IF(C292="","",VLOOKUP(C292,[1]tableaux!$D$5:E$65,2,FALSE))</f>
        <v/>
      </c>
      <c r="E292" s="65"/>
      <c r="F292" s="66"/>
      <c r="G292" s="61"/>
      <c r="H292" s="67" t="str">
        <f>IF(B292="","",VLOOKUP(B292,[1]tableaux!$A$4:$B$511,2,FALSE))</f>
        <v/>
      </c>
      <c r="I292" s="68"/>
      <c r="J292" s="68"/>
      <c r="K292" s="69"/>
      <c r="L292" s="69"/>
      <c r="M292" s="70" t="str">
        <f t="shared" si="4"/>
        <v/>
      </c>
      <c r="N292" s="71">
        <f t="shared" si="5"/>
        <v>0</v>
      </c>
    </row>
    <row r="293" spans="1:14" ht="15" x14ac:dyDescent="0.25">
      <c r="A293" s="63"/>
      <c r="B293" s="60"/>
      <c r="C293" s="64"/>
      <c r="D293" s="5" t="str">
        <f>IF(C293="","",VLOOKUP(C293,[1]tableaux!$D$5:E$65,2,FALSE))</f>
        <v/>
      </c>
      <c r="E293" s="65"/>
      <c r="F293" s="66"/>
      <c r="G293" s="61"/>
      <c r="H293" s="67" t="str">
        <f>IF(B293="","",VLOOKUP(B293,[1]tableaux!$A$4:$B$511,2,FALSE))</f>
        <v/>
      </c>
      <c r="I293" s="68"/>
      <c r="J293" s="68"/>
      <c r="K293" s="69"/>
      <c r="L293" s="69"/>
      <c r="M293" s="70" t="str">
        <f t="shared" si="4"/>
        <v/>
      </c>
      <c r="N293" s="71">
        <f t="shared" si="5"/>
        <v>0</v>
      </c>
    </row>
    <row r="294" spans="1:14" ht="15" x14ac:dyDescent="0.25">
      <c r="A294" s="63"/>
      <c r="B294" s="60"/>
      <c r="C294" s="64"/>
      <c r="D294" s="5" t="str">
        <f>IF(C294="","",VLOOKUP(C294,[1]tableaux!$D$5:E$65,2,FALSE))</f>
        <v/>
      </c>
      <c r="E294" s="65"/>
      <c r="F294" s="66"/>
      <c r="G294" s="61"/>
      <c r="H294" s="67" t="str">
        <f>IF(B294="","",VLOOKUP(B294,[1]tableaux!$A$4:$B$511,2,FALSE))</f>
        <v/>
      </c>
      <c r="I294" s="68"/>
      <c r="J294" s="68"/>
      <c r="K294" s="69"/>
      <c r="L294" s="69"/>
      <c r="M294" s="70" t="str">
        <f t="shared" si="4"/>
        <v/>
      </c>
      <c r="N294" s="71">
        <f t="shared" si="5"/>
        <v>0</v>
      </c>
    </row>
    <row r="295" spans="1:14" ht="15" x14ac:dyDescent="0.25">
      <c r="A295" s="63"/>
      <c r="B295" s="60"/>
      <c r="C295" s="64"/>
      <c r="D295" s="5" t="str">
        <f>IF(C295="","",VLOOKUP(C295,[1]tableaux!$D$5:E$65,2,FALSE))</f>
        <v/>
      </c>
      <c r="E295" s="65"/>
      <c r="F295" s="66"/>
      <c r="G295" s="61"/>
      <c r="H295" s="67" t="str">
        <f>IF(B295="","",VLOOKUP(B295,[1]tableaux!$A$4:$B$511,2,FALSE))</f>
        <v/>
      </c>
      <c r="I295" s="68"/>
      <c r="J295" s="68"/>
      <c r="K295" s="69"/>
      <c r="L295" s="69"/>
      <c r="M295" s="70" t="str">
        <f t="shared" si="4"/>
        <v/>
      </c>
      <c r="N295" s="71">
        <f t="shared" si="5"/>
        <v>0</v>
      </c>
    </row>
    <row r="296" spans="1:14" ht="15" x14ac:dyDescent="0.25">
      <c r="A296" s="63"/>
      <c r="B296" s="60"/>
      <c r="C296" s="64"/>
      <c r="D296" s="5" t="str">
        <f>IF(C296="","",VLOOKUP(C296,[1]tableaux!$D$5:E$65,2,FALSE))</f>
        <v/>
      </c>
      <c r="E296" s="65"/>
      <c r="F296" s="66"/>
      <c r="G296" s="61"/>
      <c r="H296" s="67" t="str">
        <f>IF(B296="","",VLOOKUP(B296,[1]tableaux!$A$4:$B$511,2,FALSE))</f>
        <v/>
      </c>
      <c r="I296" s="68"/>
      <c r="J296" s="68"/>
      <c r="K296" s="69"/>
      <c r="L296" s="69"/>
      <c r="M296" s="70" t="str">
        <f t="shared" si="4"/>
        <v/>
      </c>
      <c r="N296" s="71">
        <f t="shared" si="5"/>
        <v>0</v>
      </c>
    </row>
    <row r="297" spans="1:14" ht="15" x14ac:dyDescent="0.25">
      <c r="A297" s="63"/>
      <c r="B297" s="60"/>
      <c r="C297" s="64"/>
      <c r="D297" s="5" t="str">
        <f>IF(C297="","",VLOOKUP(C297,[1]tableaux!$D$5:E$65,2,FALSE))</f>
        <v/>
      </c>
      <c r="E297" s="65"/>
      <c r="F297" s="66"/>
      <c r="G297" s="61"/>
      <c r="H297" s="67" t="str">
        <f>IF(B297="","",VLOOKUP(B297,[1]tableaux!$A$4:$B$511,2,FALSE))</f>
        <v/>
      </c>
      <c r="I297" s="68"/>
      <c r="J297" s="68"/>
      <c r="K297" s="69"/>
      <c r="L297" s="69"/>
      <c r="M297" s="70" t="str">
        <f t="shared" si="4"/>
        <v/>
      </c>
      <c r="N297" s="71">
        <f t="shared" si="5"/>
        <v>0</v>
      </c>
    </row>
    <row r="298" spans="1:14" ht="15" x14ac:dyDescent="0.25">
      <c r="A298" s="63"/>
      <c r="B298" s="60"/>
      <c r="C298" s="64"/>
      <c r="D298" s="5" t="str">
        <f>IF(C298="","",VLOOKUP(C298,[1]tableaux!$D$5:E$65,2,FALSE))</f>
        <v/>
      </c>
      <c r="E298" s="65"/>
      <c r="F298" s="66"/>
      <c r="G298" s="61"/>
      <c r="H298" s="67" t="str">
        <f>IF(B298="","",VLOOKUP(B298,[1]tableaux!$A$4:$B$511,2,FALSE))</f>
        <v/>
      </c>
      <c r="I298" s="68"/>
      <c r="J298" s="68"/>
      <c r="K298" s="69"/>
      <c r="L298" s="69"/>
      <c r="M298" s="70" t="str">
        <f t="shared" si="4"/>
        <v/>
      </c>
      <c r="N298" s="71">
        <f t="shared" si="5"/>
        <v>0</v>
      </c>
    </row>
    <row r="299" spans="1:14" ht="15" x14ac:dyDescent="0.25">
      <c r="A299" s="63"/>
      <c r="B299" s="60"/>
      <c r="C299" s="64"/>
      <c r="D299" s="5" t="str">
        <f>IF(C299="","",VLOOKUP(C299,[1]tableaux!$D$5:E$65,2,FALSE))</f>
        <v/>
      </c>
      <c r="E299" s="65"/>
      <c r="F299" s="66"/>
      <c r="G299" s="61"/>
      <c r="H299" s="67" t="str">
        <f>IF(B299="","",VLOOKUP(B299,[1]tableaux!$A$4:$B$511,2,FALSE))</f>
        <v/>
      </c>
      <c r="I299" s="68"/>
      <c r="J299" s="68"/>
      <c r="K299" s="69"/>
      <c r="L299" s="69"/>
      <c r="M299" s="70" t="str">
        <f t="shared" si="4"/>
        <v/>
      </c>
      <c r="N299" s="71">
        <f t="shared" si="5"/>
        <v>0</v>
      </c>
    </row>
    <row r="300" spans="1:14" ht="15" x14ac:dyDescent="0.25">
      <c r="A300" s="63"/>
      <c r="B300" s="60"/>
      <c r="C300" s="64"/>
      <c r="D300" s="5" t="str">
        <f>IF(C300="","",VLOOKUP(C300,[1]tableaux!$D$5:E$65,2,FALSE))</f>
        <v/>
      </c>
      <c r="E300" s="65"/>
      <c r="F300" s="66"/>
      <c r="G300" s="61"/>
      <c r="H300" s="67" t="str">
        <f>IF(B300="","",VLOOKUP(B300,[1]tableaux!$A$4:$B$511,2,FALSE))</f>
        <v/>
      </c>
      <c r="I300" s="68"/>
      <c r="J300" s="68"/>
      <c r="K300" s="69"/>
      <c r="L300" s="69"/>
      <c r="M300" s="70" t="str">
        <f t="shared" si="4"/>
        <v/>
      </c>
      <c r="N300" s="71">
        <f t="shared" si="5"/>
        <v>0</v>
      </c>
    </row>
    <row r="301" spans="1:14" ht="15" x14ac:dyDescent="0.25">
      <c r="A301" s="63"/>
      <c r="B301" s="60"/>
      <c r="C301" s="64"/>
      <c r="D301" s="5" t="str">
        <f>IF(C301="","",VLOOKUP(C301,[1]tableaux!$D$5:E$65,2,FALSE))</f>
        <v/>
      </c>
      <c r="E301" s="65"/>
      <c r="F301" s="66"/>
      <c r="G301" s="61"/>
      <c r="H301" s="67" t="str">
        <f>IF(B301="","",VLOOKUP(B301,[1]tableaux!$A$4:$B$511,2,FALSE))</f>
        <v/>
      </c>
      <c r="I301" s="68"/>
      <c r="J301" s="68"/>
      <c r="K301" s="69"/>
      <c r="L301" s="69"/>
      <c r="M301" s="70" t="str">
        <f t="shared" si="4"/>
        <v/>
      </c>
      <c r="N301" s="71">
        <f t="shared" si="5"/>
        <v>0</v>
      </c>
    </row>
    <row r="302" spans="1:14" ht="15" x14ac:dyDescent="0.25">
      <c r="A302" s="63"/>
      <c r="B302" s="60"/>
      <c r="C302" s="64"/>
      <c r="D302" s="5" t="str">
        <f>IF(C302="","",VLOOKUP(C302,[1]tableaux!$D$5:E$65,2,FALSE))</f>
        <v/>
      </c>
      <c r="E302" s="65"/>
      <c r="F302" s="66"/>
      <c r="G302" s="61"/>
      <c r="H302" s="67" t="str">
        <f>IF(B302="","",VLOOKUP(B302,[1]tableaux!$A$4:$B$511,2,FALSE))</f>
        <v/>
      </c>
      <c r="I302" s="68"/>
      <c r="J302" s="68"/>
      <c r="K302" s="69"/>
      <c r="L302" s="69"/>
      <c r="M302" s="70" t="str">
        <f t="shared" si="4"/>
        <v/>
      </c>
      <c r="N302" s="71">
        <f t="shared" si="5"/>
        <v>0</v>
      </c>
    </row>
    <row r="303" spans="1:14" ht="15" x14ac:dyDescent="0.25">
      <c r="A303" s="63"/>
      <c r="B303" s="60"/>
      <c r="C303" s="64"/>
      <c r="D303" s="5" t="str">
        <f>IF(C303="","",VLOOKUP(C303,[1]tableaux!$D$5:E$65,2,FALSE))</f>
        <v/>
      </c>
      <c r="E303" s="65"/>
      <c r="F303" s="66"/>
      <c r="G303" s="61"/>
      <c r="H303" s="67" t="str">
        <f>IF(B303="","",VLOOKUP(B303,[1]tableaux!$A$4:$B$511,2,FALSE))</f>
        <v/>
      </c>
      <c r="I303" s="68"/>
      <c r="J303" s="68"/>
      <c r="K303" s="69"/>
      <c r="L303" s="69"/>
      <c r="M303" s="70" t="str">
        <f t="shared" si="4"/>
        <v/>
      </c>
      <c r="N303" s="71">
        <f t="shared" si="5"/>
        <v>0</v>
      </c>
    </row>
    <row r="304" spans="1:14" ht="15" x14ac:dyDescent="0.25">
      <c r="A304" s="63"/>
      <c r="B304" s="60"/>
      <c r="C304" s="64"/>
      <c r="D304" s="5" t="str">
        <f>IF(C304="","",VLOOKUP(C304,[1]tableaux!$D$5:E$65,2,FALSE))</f>
        <v/>
      </c>
      <c r="E304" s="65"/>
      <c r="F304" s="66"/>
      <c r="G304" s="61"/>
      <c r="H304" s="67" t="str">
        <f>IF(B304="","",VLOOKUP(B304,[1]tableaux!$A$4:$B$511,2,FALSE))</f>
        <v/>
      </c>
      <c r="I304" s="68"/>
      <c r="J304" s="68"/>
      <c r="K304" s="69"/>
      <c r="L304" s="69"/>
      <c r="M304" s="70" t="str">
        <f t="shared" si="4"/>
        <v/>
      </c>
      <c r="N304" s="71">
        <f t="shared" si="5"/>
        <v>0</v>
      </c>
    </row>
    <row r="305" spans="1:14" ht="15" x14ac:dyDescent="0.25">
      <c r="A305" s="63"/>
      <c r="B305" s="60"/>
      <c r="C305" s="64"/>
      <c r="D305" s="5" t="str">
        <f>IF(C305="","",VLOOKUP(C305,[1]tableaux!$D$5:E$65,2,FALSE))</f>
        <v/>
      </c>
      <c r="E305" s="65"/>
      <c r="F305" s="66"/>
      <c r="G305" s="61"/>
      <c r="H305" s="67" t="str">
        <f>IF(B305="","",VLOOKUP(B305,[1]tableaux!$A$4:$B$511,2,FALSE))</f>
        <v/>
      </c>
      <c r="I305" s="68"/>
      <c r="J305" s="68"/>
      <c r="K305" s="69"/>
      <c r="L305" s="69"/>
      <c r="M305" s="70" t="str">
        <f t="shared" si="4"/>
        <v/>
      </c>
      <c r="N305" s="71">
        <f t="shared" si="5"/>
        <v>0</v>
      </c>
    </row>
    <row r="306" spans="1:14" ht="15" x14ac:dyDescent="0.25">
      <c r="A306" s="63"/>
      <c r="B306" s="60"/>
      <c r="C306" s="64"/>
      <c r="D306" s="5" t="str">
        <f>IF(C306="","",VLOOKUP(C306,[1]tableaux!$D$5:E$65,2,FALSE))</f>
        <v/>
      </c>
      <c r="E306" s="65"/>
      <c r="F306" s="66"/>
      <c r="G306" s="61"/>
      <c r="H306" s="67" t="str">
        <f>IF(B306="","",VLOOKUP(B306,[1]tableaux!$A$4:$B$511,2,FALSE))</f>
        <v/>
      </c>
      <c r="I306" s="68"/>
      <c r="J306" s="68"/>
      <c r="K306" s="69"/>
      <c r="L306" s="69"/>
      <c r="M306" s="70" t="str">
        <f t="shared" si="4"/>
        <v/>
      </c>
      <c r="N306" s="71">
        <f t="shared" si="5"/>
        <v>0</v>
      </c>
    </row>
    <row r="307" spans="1:14" ht="15" x14ac:dyDescent="0.25">
      <c r="A307" s="63"/>
      <c r="B307" s="60"/>
      <c r="C307" s="64"/>
      <c r="D307" s="5" t="str">
        <f>IF(C307="","",VLOOKUP(C307,[1]tableaux!$D$5:E$65,2,FALSE))</f>
        <v/>
      </c>
      <c r="E307" s="65"/>
      <c r="F307" s="66"/>
      <c r="G307" s="61"/>
      <c r="H307" s="67" t="str">
        <f>IF(B307="","",VLOOKUP(B307,[1]tableaux!$A$4:$B$511,2,FALSE))</f>
        <v/>
      </c>
      <c r="I307" s="68"/>
      <c r="J307" s="68"/>
      <c r="K307" s="69"/>
      <c r="L307" s="69"/>
      <c r="M307" s="70" t="str">
        <f t="shared" si="4"/>
        <v/>
      </c>
      <c r="N307" s="71">
        <f t="shared" si="5"/>
        <v>0</v>
      </c>
    </row>
    <row r="308" spans="1:14" ht="15" x14ac:dyDescent="0.25">
      <c r="A308" s="63"/>
      <c r="B308" s="60"/>
      <c r="C308" s="64"/>
      <c r="D308" s="5" t="str">
        <f>IF(C308="","",VLOOKUP(C308,[1]tableaux!$D$5:E$65,2,FALSE))</f>
        <v/>
      </c>
      <c r="E308" s="65"/>
      <c r="F308" s="66"/>
      <c r="G308" s="61"/>
      <c r="H308" s="67" t="str">
        <f>IF(B308="","",VLOOKUP(B308,[1]tableaux!$A$4:$B$511,2,FALSE))</f>
        <v/>
      </c>
      <c r="I308" s="68"/>
      <c r="J308" s="68"/>
      <c r="K308" s="69"/>
      <c r="L308" s="69"/>
      <c r="M308" s="70" t="str">
        <f t="shared" si="4"/>
        <v/>
      </c>
      <c r="N308" s="71">
        <f t="shared" si="5"/>
        <v>0</v>
      </c>
    </row>
    <row r="309" spans="1:14" ht="15" x14ac:dyDescent="0.25">
      <c r="A309" s="63"/>
      <c r="B309" s="60"/>
      <c r="C309" s="64"/>
      <c r="D309" s="5" t="str">
        <f>IF(C309="","",VLOOKUP(C309,[1]tableaux!$D$5:E$65,2,FALSE))</f>
        <v/>
      </c>
      <c r="E309" s="65"/>
      <c r="F309" s="66"/>
      <c r="G309" s="61"/>
      <c r="H309" s="67" t="str">
        <f>IF(B309="","",VLOOKUP(B309,[1]tableaux!$A$4:$B$511,2,FALSE))</f>
        <v/>
      </c>
      <c r="I309" s="68"/>
      <c r="J309" s="68"/>
      <c r="K309" s="69"/>
      <c r="L309" s="69"/>
      <c r="M309" s="70" t="str">
        <f t="shared" si="4"/>
        <v/>
      </c>
      <c r="N309" s="71">
        <f t="shared" si="5"/>
        <v>0</v>
      </c>
    </row>
    <row r="310" spans="1:14" ht="15" x14ac:dyDescent="0.25">
      <c r="A310" s="63"/>
      <c r="B310" s="60"/>
      <c r="C310" s="64"/>
      <c r="D310" s="5" t="str">
        <f>IF(C310="","",VLOOKUP(C310,[1]tableaux!$D$5:E$65,2,FALSE))</f>
        <v/>
      </c>
      <c r="E310" s="65"/>
      <c r="F310" s="66"/>
      <c r="G310" s="61"/>
      <c r="H310" s="67" t="str">
        <f>IF(B310="","",VLOOKUP(B310,[1]tableaux!$A$4:$B$511,2,FALSE))</f>
        <v/>
      </c>
      <c r="I310" s="68"/>
      <c r="J310" s="68"/>
      <c r="K310" s="69"/>
      <c r="L310" s="69"/>
      <c r="M310" s="70" t="str">
        <f t="shared" si="4"/>
        <v/>
      </c>
      <c r="N310" s="71">
        <f t="shared" si="5"/>
        <v>0</v>
      </c>
    </row>
    <row r="311" spans="1:14" ht="15" x14ac:dyDescent="0.25">
      <c r="A311" s="63"/>
      <c r="B311" s="60"/>
      <c r="C311" s="64"/>
      <c r="D311" s="5" t="str">
        <f>IF(C311="","",VLOOKUP(C311,[1]tableaux!$D$5:E$65,2,FALSE))</f>
        <v/>
      </c>
      <c r="E311" s="65"/>
      <c r="F311" s="66"/>
      <c r="G311" s="61"/>
      <c r="H311" s="67" t="str">
        <f>IF(B311="","",VLOOKUP(B311,[1]tableaux!$A$4:$B$511,2,FALSE))</f>
        <v/>
      </c>
      <c r="I311" s="68"/>
      <c r="J311" s="68"/>
      <c r="K311" s="69"/>
      <c r="L311" s="69"/>
      <c r="M311" s="70" t="str">
        <f t="shared" si="4"/>
        <v/>
      </c>
      <c r="N311" s="71">
        <f t="shared" si="5"/>
        <v>0</v>
      </c>
    </row>
    <row r="312" spans="1:14" ht="15" x14ac:dyDescent="0.25">
      <c r="A312" s="63"/>
      <c r="B312" s="60"/>
      <c r="C312" s="64"/>
      <c r="D312" s="5" t="str">
        <f>IF(C312="","",VLOOKUP(C312,[1]tableaux!$D$5:E$65,2,FALSE))</f>
        <v/>
      </c>
      <c r="E312" s="65"/>
      <c r="F312" s="66"/>
      <c r="G312" s="61"/>
      <c r="H312" s="67" t="str">
        <f>IF(B312="","",VLOOKUP(B312,[1]tableaux!$A$4:$B$511,2,FALSE))</f>
        <v/>
      </c>
      <c r="I312" s="68"/>
      <c r="J312" s="68"/>
      <c r="K312" s="69"/>
      <c r="L312" s="69"/>
      <c r="M312" s="70" t="str">
        <f t="shared" si="4"/>
        <v/>
      </c>
      <c r="N312" s="71">
        <f t="shared" si="5"/>
        <v>0</v>
      </c>
    </row>
    <row r="313" spans="1:14" ht="15" x14ac:dyDescent="0.25">
      <c r="A313" s="63"/>
      <c r="B313" s="60"/>
      <c r="C313" s="64"/>
      <c r="D313" s="5" t="str">
        <f>IF(C313="","",VLOOKUP(C313,[1]tableaux!$D$5:E$65,2,FALSE))</f>
        <v/>
      </c>
      <c r="E313" s="65"/>
      <c r="F313" s="66"/>
      <c r="G313" s="61"/>
      <c r="H313" s="67" t="str">
        <f>IF(B313="","",VLOOKUP(B313,[1]tableaux!$A$4:$B$511,2,FALSE))</f>
        <v/>
      </c>
      <c r="I313" s="68"/>
      <c r="J313" s="68"/>
      <c r="K313" s="69"/>
      <c r="L313" s="69"/>
      <c r="M313" s="70" t="str">
        <f t="shared" si="4"/>
        <v/>
      </c>
      <c r="N313" s="71">
        <f t="shared" si="5"/>
        <v>0</v>
      </c>
    </row>
    <row r="314" spans="1:14" ht="15" x14ac:dyDescent="0.25">
      <c r="A314" s="63"/>
      <c r="B314" s="60"/>
      <c r="C314" s="64"/>
      <c r="D314" s="5" t="str">
        <f>IF(C314="","",VLOOKUP(C314,[1]tableaux!$D$5:E$65,2,FALSE))</f>
        <v/>
      </c>
      <c r="E314" s="65"/>
      <c r="F314" s="66"/>
      <c r="G314" s="61"/>
      <c r="H314" s="67" t="str">
        <f>IF(B314="","",VLOOKUP(B314,[1]tableaux!$A$4:$B$511,2,FALSE))</f>
        <v/>
      </c>
      <c r="I314" s="68"/>
      <c r="J314" s="68"/>
      <c r="K314" s="69"/>
      <c r="L314" s="69"/>
      <c r="M314" s="70" t="str">
        <f t="shared" si="4"/>
        <v/>
      </c>
      <c r="N314" s="71">
        <f t="shared" si="5"/>
        <v>0</v>
      </c>
    </row>
    <row r="315" spans="1:14" ht="15" x14ac:dyDescent="0.25">
      <c r="A315" s="63"/>
      <c r="B315" s="60"/>
      <c r="C315" s="64"/>
      <c r="D315" s="5" t="str">
        <f>IF(C315="","",VLOOKUP(C315,[1]tableaux!$D$5:E$65,2,FALSE))</f>
        <v/>
      </c>
      <c r="E315" s="65"/>
      <c r="F315" s="66"/>
      <c r="G315" s="61"/>
      <c r="H315" s="67" t="str">
        <f>IF(B315="","",VLOOKUP(B315,[1]tableaux!$A$4:$B$511,2,FALSE))</f>
        <v/>
      </c>
      <c r="I315" s="68"/>
      <c r="J315" s="68"/>
      <c r="K315" s="69"/>
      <c r="L315" s="69"/>
      <c r="M315" s="70" t="str">
        <f t="shared" si="4"/>
        <v/>
      </c>
      <c r="N315" s="71">
        <f t="shared" si="5"/>
        <v>0</v>
      </c>
    </row>
    <row r="316" spans="1:14" ht="15" x14ac:dyDescent="0.25">
      <c r="A316" s="63"/>
      <c r="B316" s="60"/>
      <c r="C316" s="64"/>
      <c r="D316" s="5" t="str">
        <f>IF(C316="","",VLOOKUP(C316,[1]tableaux!$D$5:E$65,2,FALSE))</f>
        <v/>
      </c>
      <c r="E316" s="65"/>
      <c r="F316" s="66"/>
      <c r="G316" s="61"/>
      <c r="H316" s="67" t="str">
        <f>IF(B316="","",VLOOKUP(B316,[1]tableaux!$A$4:$B$511,2,FALSE))</f>
        <v/>
      </c>
      <c r="I316" s="68"/>
      <c r="J316" s="68"/>
      <c r="K316" s="69"/>
      <c r="L316" s="69"/>
      <c r="M316" s="70" t="str">
        <f t="shared" si="4"/>
        <v/>
      </c>
      <c r="N316" s="71">
        <f t="shared" si="5"/>
        <v>0</v>
      </c>
    </row>
    <row r="317" spans="1:14" ht="15" x14ac:dyDescent="0.25">
      <c r="A317" s="63"/>
      <c r="B317" s="60"/>
      <c r="C317" s="64"/>
      <c r="D317" s="5" t="str">
        <f>IF(C317="","",VLOOKUP(C317,[1]tableaux!$D$5:E$65,2,FALSE))</f>
        <v/>
      </c>
      <c r="E317" s="65"/>
      <c r="F317" s="66"/>
      <c r="G317" s="61"/>
      <c r="H317" s="67" t="str">
        <f>IF(B317="","",VLOOKUP(B317,[1]tableaux!$A$4:$B$511,2,FALSE))</f>
        <v/>
      </c>
      <c r="I317" s="68"/>
      <c r="J317" s="68"/>
      <c r="K317" s="69"/>
      <c r="L317" s="69"/>
      <c r="M317" s="70" t="str">
        <f t="shared" si="4"/>
        <v/>
      </c>
      <c r="N317" s="71">
        <f t="shared" si="5"/>
        <v>0</v>
      </c>
    </row>
    <row r="318" spans="1:14" ht="15" x14ac:dyDescent="0.25">
      <c r="A318" s="63"/>
      <c r="B318" s="60"/>
      <c r="C318" s="64"/>
      <c r="D318" s="5" t="str">
        <f>IF(C318="","",VLOOKUP(C318,[1]tableaux!$D$5:E$65,2,FALSE))</f>
        <v/>
      </c>
      <c r="E318" s="65"/>
      <c r="F318" s="66"/>
      <c r="G318" s="61"/>
      <c r="H318" s="67" t="str">
        <f>IF(B318="","",VLOOKUP(B318,[1]tableaux!$A$4:$B$511,2,FALSE))</f>
        <v/>
      </c>
      <c r="I318" s="68"/>
      <c r="J318" s="68"/>
      <c r="K318" s="69"/>
      <c r="L318" s="69"/>
      <c r="M318" s="70" t="str">
        <f t="shared" si="4"/>
        <v/>
      </c>
      <c r="N318" s="71">
        <f t="shared" si="5"/>
        <v>0</v>
      </c>
    </row>
    <row r="319" spans="1:14" ht="15" x14ac:dyDescent="0.25">
      <c r="A319" s="63"/>
      <c r="B319" s="60"/>
      <c r="C319" s="64"/>
      <c r="D319" s="5" t="str">
        <f>IF(C319="","",VLOOKUP(C319,[1]tableaux!$D$5:E$65,2,FALSE))</f>
        <v/>
      </c>
      <c r="E319" s="65"/>
      <c r="F319" s="66"/>
      <c r="G319" s="61"/>
      <c r="H319" s="67" t="str">
        <f>IF(B319="","",VLOOKUP(B319,[1]tableaux!$A$4:$B$511,2,FALSE))</f>
        <v/>
      </c>
      <c r="I319" s="68"/>
      <c r="J319" s="68"/>
      <c r="K319" s="69"/>
      <c r="L319" s="69"/>
      <c r="M319" s="70" t="str">
        <f t="shared" si="4"/>
        <v/>
      </c>
      <c r="N319" s="71">
        <f t="shared" si="5"/>
        <v>0</v>
      </c>
    </row>
    <row r="320" spans="1:14" ht="15" x14ac:dyDescent="0.25">
      <c r="A320" s="63"/>
      <c r="B320" s="60"/>
      <c r="C320" s="64"/>
      <c r="D320" s="5" t="str">
        <f>IF(C320="","",VLOOKUP(C320,[1]tableaux!$D$5:E$65,2,FALSE))</f>
        <v/>
      </c>
      <c r="E320" s="65"/>
      <c r="F320" s="66"/>
      <c r="G320" s="61"/>
      <c r="H320" s="67" t="str">
        <f>IF(B320="","",VLOOKUP(B320,[1]tableaux!$A$4:$B$511,2,FALSE))</f>
        <v/>
      </c>
      <c r="I320" s="68"/>
      <c r="J320" s="68"/>
      <c r="K320" s="69"/>
      <c r="L320" s="69"/>
      <c r="M320" s="70" t="str">
        <f t="shared" si="4"/>
        <v/>
      </c>
      <c r="N320" s="71">
        <f t="shared" si="5"/>
        <v>0</v>
      </c>
    </row>
    <row r="321" spans="1:14" ht="15" x14ac:dyDescent="0.25">
      <c r="A321" s="63"/>
      <c r="B321" s="60"/>
      <c r="C321" s="64"/>
      <c r="D321" s="5" t="str">
        <f>IF(C321="","",VLOOKUP(C321,[1]tableaux!$D$5:E$65,2,FALSE))</f>
        <v/>
      </c>
      <c r="E321" s="65"/>
      <c r="F321" s="66"/>
      <c r="G321" s="61"/>
      <c r="H321" s="67" t="str">
        <f>IF(B321="","",VLOOKUP(B321,[1]tableaux!$A$4:$B$511,2,FALSE))</f>
        <v/>
      </c>
      <c r="I321" s="68"/>
      <c r="J321" s="68"/>
      <c r="K321" s="69"/>
      <c r="L321" s="69"/>
      <c r="M321" s="70" t="str">
        <f t="shared" si="4"/>
        <v/>
      </c>
      <c r="N321" s="71">
        <f t="shared" si="5"/>
        <v>0</v>
      </c>
    </row>
    <row r="322" spans="1:14" ht="15" x14ac:dyDescent="0.25">
      <c r="A322" s="63"/>
      <c r="B322" s="60"/>
      <c r="C322" s="64"/>
      <c r="D322" s="5" t="str">
        <f>IF(C322="","",VLOOKUP(C322,[1]tableaux!$D$5:E$65,2,FALSE))</f>
        <v/>
      </c>
      <c r="E322" s="65"/>
      <c r="F322" s="66"/>
      <c r="G322" s="61"/>
      <c r="H322" s="67" t="str">
        <f>IF(B322="","",VLOOKUP(B322,[1]tableaux!$A$4:$B$511,2,FALSE))</f>
        <v/>
      </c>
      <c r="I322" s="68"/>
      <c r="J322" s="68"/>
      <c r="K322" s="69"/>
      <c r="L322" s="69"/>
      <c r="M322" s="70" t="str">
        <f t="shared" si="4"/>
        <v/>
      </c>
      <c r="N322" s="71">
        <f t="shared" si="5"/>
        <v>0</v>
      </c>
    </row>
    <row r="323" spans="1:14" ht="15" x14ac:dyDescent="0.25">
      <c r="A323" s="63"/>
      <c r="B323" s="60"/>
      <c r="C323" s="64"/>
      <c r="D323" s="5" t="str">
        <f>IF(C323="","",VLOOKUP(C323,[1]tableaux!$D$5:E$65,2,FALSE))</f>
        <v/>
      </c>
      <c r="E323" s="65"/>
      <c r="F323" s="66"/>
      <c r="G323" s="61"/>
      <c r="H323" s="67" t="str">
        <f>IF(B323="","",VLOOKUP(B323,[1]tableaux!$A$4:$B$511,2,FALSE))</f>
        <v/>
      </c>
      <c r="I323" s="68"/>
      <c r="J323" s="68"/>
      <c r="K323" s="69"/>
      <c r="L323" s="69"/>
      <c r="M323" s="70" t="str">
        <f t="shared" si="4"/>
        <v/>
      </c>
      <c r="N323" s="71">
        <f t="shared" si="5"/>
        <v>0</v>
      </c>
    </row>
    <row r="324" spans="1:14" ht="15" x14ac:dyDescent="0.25">
      <c r="A324" s="63"/>
      <c r="B324" s="60"/>
      <c r="C324" s="64"/>
      <c r="D324" s="5" t="str">
        <f>IF(C324="","",VLOOKUP(C324,[1]tableaux!$D$5:E$65,2,FALSE))</f>
        <v/>
      </c>
      <c r="E324" s="65"/>
      <c r="F324" s="66"/>
      <c r="G324" s="61"/>
      <c r="H324" s="67" t="str">
        <f>IF(B324="","",VLOOKUP(B324,[1]tableaux!$A$4:$B$511,2,FALSE))</f>
        <v/>
      </c>
      <c r="I324" s="68"/>
      <c r="J324" s="68"/>
      <c r="K324" s="69"/>
      <c r="L324" s="69"/>
      <c r="M324" s="70" t="str">
        <f t="shared" si="4"/>
        <v/>
      </c>
      <c r="N324" s="71">
        <f t="shared" si="5"/>
        <v>0</v>
      </c>
    </row>
    <row r="325" spans="1:14" ht="15" x14ac:dyDescent="0.25">
      <c r="A325" s="63"/>
      <c r="B325" s="60"/>
      <c r="C325" s="64"/>
      <c r="D325" s="5" t="str">
        <f>IF(C325="","",VLOOKUP(C325,[1]tableaux!$D$5:E$65,2,FALSE))</f>
        <v/>
      </c>
      <c r="E325" s="65"/>
      <c r="F325" s="66"/>
      <c r="G325" s="61"/>
      <c r="H325" s="67" t="str">
        <f>IF(B325="","",VLOOKUP(B325,[1]tableaux!$A$4:$B$511,2,FALSE))</f>
        <v/>
      </c>
      <c r="I325" s="68"/>
      <c r="J325" s="68"/>
      <c r="K325" s="69"/>
      <c r="L325" s="69"/>
      <c r="M325" s="70" t="str">
        <f t="shared" si="4"/>
        <v/>
      </c>
      <c r="N325" s="71">
        <f t="shared" si="5"/>
        <v>0</v>
      </c>
    </row>
    <row r="326" spans="1:14" ht="15" x14ac:dyDescent="0.25">
      <c r="A326" s="63"/>
      <c r="B326" s="60"/>
      <c r="C326" s="64"/>
      <c r="D326" s="5" t="str">
        <f>IF(C326="","",VLOOKUP(C326,[1]tableaux!$D$5:E$65,2,FALSE))</f>
        <v/>
      </c>
      <c r="E326" s="65"/>
      <c r="F326" s="66"/>
      <c r="G326" s="61"/>
      <c r="H326" s="67" t="str">
        <f>IF(B326="","",VLOOKUP(B326,[1]tableaux!$A$4:$B$511,2,FALSE))</f>
        <v/>
      </c>
      <c r="I326" s="68"/>
      <c r="J326" s="68"/>
      <c r="K326" s="69"/>
      <c r="L326" s="69"/>
      <c r="M326" s="70" t="str">
        <f t="shared" si="4"/>
        <v/>
      </c>
      <c r="N326" s="71">
        <f t="shared" si="5"/>
        <v>0</v>
      </c>
    </row>
    <row r="327" spans="1:14" ht="15" x14ac:dyDescent="0.25">
      <c r="A327" s="63"/>
      <c r="B327" s="60"/>
      <c r="C327" s="64"/>
      <c r="D327" s="5" t="str">
        <f>IF(C327="","",VLOOKUP(C327,[1]tableaux!$D$5:E$65,2,FALSE))</f>
        <v/>
      </c>
      <c r="E327" s="65"/>
      <c r="F327" s="66"/>
      <c r="G327" s="61"/>
      <c r="H327" s="67" t="str">
        <f>IF(B327="","",VLOOKUP(B327,[1]tableaux!$A$4:$B$511,2,FALSE))</f>
        <v/>
      </c>
      <c r="I327" s="68"/>
      <c r="J327" s="68"/>
      <c r="K327" s="69"/>
      <c r="L327" s="69"/>
      <c r="M327" s="70" t="str">
        <f t="shared" si="4"/>
        <v/>
      </c>
      <c r="N327" s="71">
        <f t="shared" si="5"/>
        <v>0</v>
      </c>
    </row>
    <row r="328" spans="1:14" ht="15" x14ac:dyDescent="0.25">
      <c r="A328" s="63"/>
      <c r="B328" s="60"/>
      <c r="C328" s="64"/>
      <c r="D328" s="5" t="str">
        <f>IF(C328="","",VLOOKUP(C328,[1]tableaux!$D$5:E$65,2,FALSE))</f>
        <v/>
      </c>
      <c r="E328" s="65"/>
      <c r="F328" s="66"/>
      <c r="G328" s="61"/>
      <c r="H328" s="67" t="str">
        <f>IF(B328="","",VLOOKUP(B328,[1]tableaux!$A$4:$B$511,2,FALSE))</f>
        <v/>
      </c>
      <c r="I328" s="68"/>
      <c r="J328" s="68"/>
      <c r="K328" s="69"/>
      <c r="L328" s="69"/>
      <c r="M328" s="70" t="str">
        <f t="shared" si="4"/>
        <v/>
      </c>
      <c r="N328" s="71">
        <f t="shared" si="5"/>
        <v>0</v>
      </c>
    </row>
    <row r="329" spans="1:14" ht="15" x14ac:dyDescent="0.25">
      <c r="A329" s="63"/>
      <c r="B329" s="60"/>
      <c r="C329" s="64"/>
      <c r="D329" s="5" t="str">
        <f>IF(C329="","",VLOOKUP(C329,[1]tableaux!$D$5:E$65,2,FALSE))</f>
        <v/>
      </c>
      <c r="E329" s="65"/>
      <c r="F329" s="66"/>
      <c r="G329" s="61"/>
      <c r="H329" s="67" t="str">
        <f>IF(B329="","",VLOOKUP(B329,[1]tableaux!$A$4:$B$511,2,FALSE))</f>
        <v/>
      </c>
      <c r="I329" s="68"/>
      <c r="J329" s="68"/>
      <c r="K329" s="69"/>
      <c r="L329" s="69"/>
      <c r="M329" s="70" t="str">
        <f t="shared" si="4"/>
        <v/>
      </c>
      <c r="N329" s="71">
        <f t="shared" si="5"/>
        <v>0</v>
      </c>
    </row>
    <row r="330" spans="1:14" ht="15" x14ac:dyDescent="0.25">
      <c r="A330" s="63"/>
      <c r="B330" s="60"/>
      <c r="C330" s="64"/>
      <c r="D330" s="5" t="str">
        <f>IF(C330="","",VLOOKUP(C330,[1]tableaux!$D$5:E$65,2,FALSE))</f>
        <v/>
      </c>
      <c r="E330" s="65"/>
      <c r="F330" s="66"/>
      <c r="G330" s="61"/>
      <c r="H330" s="67" t="str">
        <f>IF(B330="","",VLOOKUP(B330,[1]tableaux!$A$4:$B$511,2,FALSE))</f>
        <v/>
      </c>
      <c r="I330" s="68"/>
      <c r="J330" s="68"/>
      <c r="K330" s="69"/>
      <c r="L330" s="69"/>
      <c r="M330" s="70" t="str">
        <f t="shared" si="4"/>
        <v/>
      </c>
      <c r="N330" s="71">
        <f t="shared" si="5"/>
        <v>0</v>
      </c>
    </row>
    <row r="331" spans="1:14" ht="15" x14ac:dyDescent="0.25">
      <c r="A331" s="63"/>
      <c r="B331" s="60"/>
      <c r="C331" s="64"/>
      <c r="D331" s="5" t="str">
        <f>IF(C331="","",VLOOKUP(C331,[1]tableaux!$D$5:E$65,2,FALSE))</f>
        <v/>
      </c>
      <c r="E331" s="65"/>
      <c r="F331" s="66"/>
      <c r="G331" s="61"/>
      <c r="H331" s="67" t="str">
        <f>IF(B331="","",VLOOKUP(B331,[1]tableaux!$A$4:$B$511,2,FALSE))</f>
        <v/>
      </c>
      <c r="I331" s="68"/>
      <c r="J331" s="68"/>
      <c r="K331" s="69"/>
      <c r="L331" s="69"/>
      <c r="M331" s="70" t="str">
        <f t="shared" si="4"/>
        <v/>
      </c>
      <c r="N331" s="71">
        <f t="shared" si="5"/>
        <v>0</v>
      </c>
    </row>
    <row r="332" spans="1:14" ht="15" x14ac:dyDescent="0.25">
      <c r="A332" s="63"/>
      <c r="B332" s="60"/>
      <c r="C332" s="64"/>
      <c r="D332" s="5" t="str">
        <f>IF(C332="","",VLOOKUP(C332,[1]tableaux!$D$5:E$65,2,FALSE))</f>
        <v/>
      </c>
      <c r="E332" s="65"/>
      <c r="F332" s="66"/>
      <c r="G332" s="61"/>
      <c r="H332" s="67" t="str">
        <f>IF(B332="","",VLOOKUP(B332,[1]tableaux!$A$4:$B$511,2,FALSE))</f>
        <v/>
      </c>
      <c r="I332" s="68"/>
      <c r="J332" s="68"/>
      <c r="K332" s="69"/>
      <c r="L332" s="69"/>
      <c r="M332" s="70" t="str">
        <f t="shared" si="4"/>
        <v/>
      </c>
      <c r="N332" s="71">
        <f t="shared" si="5"/>
        <v>0</v>
      </c>
    </row>
    <row r="333" spans="1:14" ht="15" x14ac:dyDescent="0.25">
      <c r="A333" s="63"/>
      <c r="B333" s="60"/>
      <c r="C333" s="64"/>
      <c r="D333" s="5" t="str">
        <f>IF(C333="","",VLOOKUP(C333,[1]tableaux!$D$5:E$65,2,FALSE))</f>
        <v/>
      </c>
      <c r="E333" s="65"/>
      <c r="F333" s="66"/>
      <c r="G333" s="61"/>
      <c r="H333" s="67" t="str">
        <f>IF(B333="","",VLOOKUP(B333,[1]tableaux!$A$4:$B$511,2,FALSE))</f>
        <v/>
      </c>
      <c r="I333" s="68"/>
      <c r="J333" s="68"/>
      <c r="K333" s="69"/>
      <c r="L333" s="69"/>
      <c r="M333" s="70" t="str">
        <f t="shared" si="4"/>
        <v/>
      </c>
      <c r="N333" s="71">
        <f t="shared" si="5"/>
        <v>0</v>
      </c>
    </row>
    <row r="334" spans="1:14" ht="15" x14ac:dyDescent="0.25">
      <c r="A334" s="63"/>
      <c r="B334" s="60"/>
      <c r="C334" s="64"/>
      <c r="D334" s="5" t="str">
        <f>IF(C334="","",VLOOKUP(C334,[1]tableaux!$D$5:E$65,2,FALSE))</f>
        <v/>
      </c>
      <c r="E334" s="65"/>
      <c r="F334" s="66"/>
      <c r="G334" s="61"/>
      <c r="H334" s="67" t="str">
        <f>IF(B334="","",VLOOKUP(B334,[1]tableaux!$A$4:$B$511,2,FALSE))</f>
        <v/>
      </c>
      <c r="I334" s="68"/>
      <c r="J334" s="68"/>
      <c r="K334" s="69"/>
      <c r="L334" s="69"/>
      <c r="M334" s="70" t="str">
        <f t="shared" si="4"/>
        <v/>
      </c>
      <c r="N334" s="71">
        <f t="shared" si="5"/>
        <v>0</v>
      </c>
    </row>
    <row r="335" spans="1:14" ht="15" x14ac:dyDescent="0.25">
      <c r="A335" s="63"/>
      <c r="B335" s="60"/>
      <c r="C335" s="64"/>
      <c r="D335" s="5" t="str">
        <f>IF(C335="","",VLOOKUP(C335,[1]tableaux!$D$5:E$65,2,FALSE))</f>
        <v/>
      </c>
      <c r="E335" s="65"/>
      <c r="F335" s="66"/>
      <c r="G335" s="61"/>
      <c r="H335" s="67" t="str">
        <f>IF(B335="","",VLOOKUP(B335,[1]tableaux!$A$4:$B$511,2,FALSE))</f>
        <v/>
      </c>
      <c r="I335" s="68"/>
      <c r="J335" s="68"/>
      <c r="K335" s="69"/>
      <c r="L335" s="69"/>
      <c r="M335" s="70" t="str">
        <f t="shared" si="4"/>
        <v/>
      </c>
      <c r="N335" s="71">
        <f t="shared" si="5"/>
        <v>0</v>
      </c>
    </row>
    <row r="336" spans="1:14" ht="15" x14ac:dyDescent="0.25">
      <c r="A336" s="63"/>
      <c r="B336" s="60"/>
      <c r="C336" s="64"/>
      <c r="D336" s="5" t="str">
        <f>IF(C336="","",VLOOKUP(C336,[1]tableaux!$D$5:E$65,2,FALSE))</f>
        <v/>
      </c>
      <c r="E336" s="65"/>
      <c r="F336" s="66"/>
      <c r="G336" s="61"/>
      <c r="H336" s="67" t="str">
        <f>IF(B336="","",VLOOKUP(B336,[1]tableaux!$A$4:$B$511,2,FALSE))</f>
        <v/>
      </c>
      <c r="I336" s="68"/>
      <c r="J336" s="68"/>
      <c r="K336" s="69"/>
      <c r="L336" s="69"/>
      <c r="M336" s="70" t="str">
        <f t="shared" si="4"/>
        <v/>
      </c>
      <c r="N336" s="71">
        <f t="shared" si="5"/>
        <v>0</v>
      </c>
    </row>
    <row r="337" spans="1:14" ht="15" x14ac:dyDescent="0.25">
      <c r="A337" s="63"/>
      <c r="B337" s="60"/>
      <c r="C337" s="64"/>
      <c r="D337" s="5" t="str">
        <f>IF(C337="","",VLOOKUP(C337,[1]tableaux!$D$5:E$65,2,FALSE))</f>
        <v/>
      </c>
      <c r="E337" s="65"/>
      <c r="F337" s="66"/>
      <c r="G337" s="61"/>
      <c r="H337" s="67" t="str">
        <f>IF(B337="","",VLOOKUP(B337,[1]tableaux!$A$4:$B$511,2,FALSE))</f>
        <v/>
      </c>
      <c r="I337" s="68"/>
      <c r="J337" s="68"/>
      <c r="K337" s="69"/>
      <c r="L337" s="69"/>
      <c r="M337" s="70" t="str">
        <f t="shared" si="4"/>
        <v/>
      </c>
      <c r="N337" s="71">
        <f t="shared" si="5"/>
        <v>0</v>
      </c>
    </row>
    <row r="338" spans="1:14" ht="15" x14ac:dyDescent="0.25">
      <c r="A338" s="63"/>
      <c r="B338" s="60"/>
      <c r="C338" s="64"/>
      <c r="D338" s="5" t="str">
        <f>IF(C338="","",VLOOKUP(C338,[1]tableaux!$D$5:E$65,2,FALSE))</f>
        <v/>
      </c>
      <c r="E338" s="65"/>
      <c r="F338" s="66"/>
      <c r="G338" s="61"/>
      <c r="H338" s="67" t="str">
        <f>IF(B338="","",VLOOKUP(B338,[1]tableaux!$A$4:$B$511,2,FALSE))</f>
        <v/>
      </c>
      <c r="I338" s="68"/>
      <c r="J338" s="68"/>
      <c r="K338" s="69"/>
      <c r="L338" s="69"/>
      <c r="M338" s="70" t="str">
        <f t="shared" si="4"/>
        <v/>
      </c>
      <c r="N338" s="71">
        <f t="shared" si="5"/>
        <v>0</v>
      </c>
    </row>
    <row r="339" spans="1:14" ht="15" x14ac:dyDescent="0.25">
      <c r="A339" s="63"/>
      <c r="B339" s="60"/>
      <c r="C339" s="64"/>
      <c r="D339" s="5" t="str">
        <f>IF(C339="","",VLOOKUP(C339,[1]tableaux!$D$5:E$65,2,FALSE))</f>
        <v/>
      </c>
      <c r="E339" s="65"/>
      <c r="F339" s="66"/>
      <c r="G339" s="61"/>
      <c r="H339" s="67" t="str">
        <f>IF(B339="","",VLOOKUP(B339,[1]tableaux!$A$4:$B$511,2,FALSE))</f>
        <v/>
      </c>
      <c r="I339" s="68"/>
      <c r="J339" s="68"/>
      <c r="K339" s="69"/>
      <c r="L339" s="69"/>
      <c r="M339" s="70" t="str">
        <f t="shared" si="4"/>
        <v/>
      </c>
      <c r="N339" s="71">
        <f t="shared" si="5"/>
        <v>0</v>
      </c>
    </row>
    <row r="340" spans="1:14" ht="15" x14ac:dyDescent="0.25">
      <c r="A340" s="63"/>
      <c r="B340" s="60"/>
      <c r="C340" s="64"/>
      <c r="D340" s="5" t="str">
        <f>IF(C340="","",VLOOKUP(C340,[1]tableaux!$D$5:E$65,2,FALSE))</f>
        <v/>
      </c>
      <c r="E340" s="65"/>
      <c r="F340" s="66"/>
      <c r="G340" s="61"/>
      <c r="H340" s="67" t="str">
        <f>IF(B340="","",VLOOKUP(B340,[1]tableaux!$A$4:$B$511,2,FALSE))</f>
        <v/>
      </c>
      <c r="I340" s="68"/>
      <c r="J340" s="68"/>
      <c r="K340" s="69"/>
      <c r="L340" s="69"/>
      <c r="M340" s="70" t="str">
        <f t="shared" si="4"/>
        <v/>
      </c>
      <c r="N340" s="71">
        <f t="shared" si="5"/>
        <v>0</v>
      </c>
    </row>
    <row r="341" spans="1:14" ht="15" x14ac:dyDescent="0.25">
      <c r="A341" s="63"/>
      <c r="B341" s="60"/>
      <c r="C341" s="64"/>
      <c r="D341" s="5" t="str">
        <f>IF(C341="","",VLOOKUP(C341,[1]tableaux!$D$5:E$65,2,FALSE))</f>
        <v/>
      </c>
      <c r="E341" s="65"/>
      <c r="F341" s="66"/>
      <c r="G341" s="61"/>
      <c r="H341" s="67" t="str">
        <f>IF(B341="","",VLOOKUP(B341,[1]tableaux!$A$4:$B$511,2,FALSE))</f>
        <v/>
      </c>
      <c r="I341" s="68"/>
      <c r="J341" s="68"/>
      <c r="K341" s="69"/>
      <c r="L341" s="69"/>
      <c r="M341" s="70" t="str">
        <f t="shared" si="4"/>
        <v/>
      </c>
      <c r="N341" s="71">
        <f t="shared" si="5"/>
        <v>0</v>
      </c>
    </row>
    <row r="342" spans="1:14" ht="15" x14ac:dyDescent="0.25">
      <c r="A342" s="63"/>
      <c r="B342" s="60"/>
      <c r="C342" s="64"/>
      <c r="D342" s="5" t="str">
        <f>IF(C342="","",VLOOKUP(C342,[1]tableaux!$D$5:E$65,2,FALSE))</f>
        <v/>
      </c>
      <c r="E342" s="65"/>
      <c r="F342" s="66"/>
      <c r="G342" s="61"/>
      <c r="H342" s="67" t="str">
        <f>IF(B342="","",VLOOKUP(B342,[1]tableaux!$A$4:$B$511,2,FALSE))</f>
        <v/>
      </c>
      <c r="I342" s="68"/>
      <c r="J342" s="68"/>
      <c r="K342" s="69"/>
      <c r="L342" s="69"/>
      <c r="M342" s="70" t="str">
        <f t="shared" si="4"/>
        <v/>
      </c>
      <c r="N342" s="71">
        <f t="shared" si="5"/>
        <v>0</v>
      </c>
    </row>
    <row r="343" spans="1:14" ht="15" x14ac:dyDescent="0.25">
      <c r="A343" s="63"/>
      <c r="B343" s="60"/>
      <c r="C343" s="64"/>
      <c r="D343" s="5" t="str">
        <f>IF(C343="","",VLOOKUP(C343,[1]tableaux!$D$5:E$65,2,FALSE))</f>
        <v/>
      </c>
      <c r="E343" s="65"/>
      <c r="F343" s="66"/>
      <c r="G343" s="61"/>
      <c r="H343" s="67" t="str">
        <f>IF(B343="","",VLOOKUP(B343,[1]tableaux!$A$4:$B$511,2,FALSE))</f>
        <v/>
      </c>
      <c r="I343" s="68"/>
      <c r="J343" s="68"/>
      <c r="K343" s="69"/>
      <c r="L343" s="69"/>
      <c r="M343" s="70" t="str">
        <f t="shared" ref="M343:M406" si="6">IF(AND(G343="",K343&lt;&gt;"gie"),H343,"")</f>
        <v/>
      </c>
      <c r="N343" s="71">
        <f t="shared" ref="N343:N406" si="7">IF(G343="",F343,"")</f>
        <v>0</v>
      </c>
    </row>
    <row r="344" spans="1:14" ht="15" x14ac:dyDescent="0.25">
      <c r="A344" s="63"/>
      <c r="B344" s="60"/>
      <c r="C344" s="64"/>
      <c r="D344" s="5" t="str">
        <f>IF(C344="","",VLOOKUP(C344,[1]tableaux!$D$5:E$65,2,FALSE))</f>
        <v/>
      </c>
      <c r="E344" s="65"/>
      <c r="F344" s="66"/>
      <c r="G344" s="61"/>
      <c r="H344" s="67" t="str">
        <f>IF(B344="","",VLOOKUP(B344,[1]tableaux!$A$4:$B$511,2,FALSE))</f>
        <v/>
      </c>
      <c r="I344" s="68"/>
      <c r="J344" s="68"/>
      <c r="K344" s="69"/>
      <c r="L344" s="69"/>
      <c r="M344" s="70" t="str">
        <f t="shared" si="6"/>
        <v/>
      </c>
      <c r="N344" s="71">
        <f t="shared" si="7"/>
        <v>0</v>
      </c>
    </row>
    <row r="345" spans="1:14" ht="15" x14ac:dyDescent="0.25">
      <c r="A345" s="63"/>
      <c r="B345" s="60"/>
      <c r="C345" s="64"/>
      <c r="D345" s="5" t="str">
        <f>IF(C345="","",VLOOKUP(C345,[1]tableaux!$D$5:E$65,2,FALSE))</f>
        <v/>
      </c>
      <c r="E345" s="65"/>
      <c r="F345" s="66"/>
      <c r="G345" s="61"/>
      <c r="H345" s="67" t="str">
        <f>IF(B345="","",VLOOKUP(B345,[1]tableaux!$A$4:$B$511,2,FALSE))</f>
        <v/>
      </c>
      <c r="I345" s="68"/>
      <c r="J345" s="68"/>
      <c r="K345" s="69"/>
      <c r="L345" s="69"/>
      <c r="M345" s="70" t="str">
        <f t="shared" si="6"/>
        <v/>
      </c>
      <c r="N345" s="71">
        <f t="shared" si="7"/>
        <v>0</v>
      </c>
    </row>
    <row r="346" spans="1:14" ht="15" x14ac:dyDescent="0.25">
      <c r="A346" s="63"/>
      <c r="B346" s="60"/>
      <c r="C346" s="64"/>
      <c r="D346" s="5" t="str">
        <f>IF(C346="","",VLOOKUP(C346,[1]tableaux!$D$5:E$65,2,FALSE))</f>
        <v/>
      </c>
      <c r="E346" s="65"/>
      <c r="F346" s="66"/>
      <c r="G346" s="61"/>
      <c r="H346" s="67" t="str">
        <f>IF(B346="","",VLOOKUP(B346,[1]tableaux!$A$4:$B$511,2,FALSE))</f>
        <v/>
      </c>
      <c r="I346" s="68"/>
      <c r="J346" s="68"/>
      <c r="K346" s="69"/>
      <c r="L346" s="69"/>
      <c r="M346" s="70" t="str">
        <f t="shared" si="6"/>
        <v/>
      </c>
      <c r="N346" s="71">
        <f t="shared" si="7"/>
        <v>0</v>
      </c>
    </row>
    <row r="347" spans="1:14" ht="15" x14ac:dyDescent="0.25">
      <c r="A347" s="63"/>
      <c r="B347" s="60"/>
      <c r="C347" s="64"/>
      <c r="D347" s="5" t="str">
        <f>IF(C347="","",VLOOKUP(C347,[1]tableaux!$D$5:E$65,2,FALSE))</f>
        <v/>
      </c>
      <c r="E347" s="65"/>
      <c r="F347" s="66"/>
      <c r="G347" s="61"/>
      <c r="H347" s="67" t="str">
        <f>IF(B347="","",VLOOKUP(B347,[1]tableaux!$A$4:$B$511,2,FALSE))</f>
        <v/>
      </c>
      <c r="I347" s="68"/>
      <c r="J347" s="68"/>
      <c r="K347" s="69"/>
      <c r="L347" s="69"/>
      <c r="M347" s="70" t="str">
        <f t="shared" si="6"/>
        <v/>
      </c>
      <c r="N347" s="71">
        <f t="shared" si="7"/>
        <v>0</v>
      </c>
    </row>
    <row r="348" spans="1:14" ht="15" x14ac:dyDescent="0.25">
      <c r="A348" s="63"/>
      <c r="B348" s="60"/>
      <c r="C348" s="64"/>
      <c r="D348" s="5" t="str">
        <f>IF(C348="","",VLOOKUP(C348,[1]tableaux!$D$5:E$65,2,FALSE))</f>
        <v/>
      </c>
      <c r="E348" s="65"/>
      <c r="F348" s="66"/>
      <c r="G348" s="61"/>
      <c r="H348" s="67" t="str">
        <f>IF(B348="","",VLOOKUP(B348,[1]tableaux!$A$4:$B$511,2,FALSE))</f>
        <v/>
      </c>
      <c r="I348" s="68"/>
      <c r="J348" s="68"/>
      <c r="K348" s="69"/>
      <c r="L348" s="69"/>
      <c r="M348" s="70" t="str">
        <f t="shared" si="6"/>
        <v/>
      </c>
      <c r="N348" s="71">
        <f t="shared" si="7"/>
        <v>0</v>
      </c>
    </row>
    <row r="349" spans="1:14" ht="15" x14ac:dyDescent="0.25">
      <c r="A349" s="63"/>
      <c r="B349" s="60"/>
      <c r="C349" s="64"/>
      <c r="D349" s="5" t="str">
        <f>IF(C349="","",VLOOKUP(C349,[1]tableaux!$D$5:E$65,2,FALSE))</f>
        <v/>
      </c>
      <c r="E349" s="65"/>
      <c r="F349" s="66"/>
      <c r="G349" s="61"/>
      <c r="H349" s="67" t="str">
        <f>IF(B349="","",VLOOKUP(B349,[1]tableaux!$A$4:$B$511,2,FALSE))</f>
        <v/>
      </c>
      <c r="I349" s="68"/>
      <c r="J349" s="68"/>
      <c r="K349" s="69"/>
      <c r="L349" s="69"/>
      <c r="M349" s="70" t="str">
        <f t="shared" si="6"/>
        <v/>
      </c>
      <c r="N349" s="71">
        <f t="shared" si="7"/>
        <v>0</v>
      </c>
    </row>
    <row r="350" spans="1:14" ht="15" x14ac:dyDescent="0.25">
      <c r="A350" s="63"/>
      <c r="B350" s="60"/>
      <c r="C350" s="64"/>
      <c r="D350" s="5" t="str">
        <f>IF(C350="","",VLOOKUP(C350,[1]tableaux!$D$5:E$65,2,FALSE))</f>
        <v/>
      </c>
      <c r="E350" s="65"/>
      <c r="F350" s="66"/>
      <c r="G350" s="61"/>
      <c r="H350" s="67" t="str">
        <f>IF(B350="","",VLOOKUP(B350,[1]tableaux!$A$4:$B$511,2,FALSE))</f>
        <v/>
      </c>
      <c r="I350" s="68"/>
      <c r="J350" s="68"/>
      <c r="K350" s="69"/>
      <c r="L350" s="69"/>
      <c r="M350" s="70" t="str">
        <f t="shared" si="6"/>
        <v/>
      </c>
      <c r="N350" s="71">
        <f t="shared" si="7"/>
        <v>0</v>
      </c>
    </row>
    <row r="351" spans="1:14" ht="15" x14ac:dyDescent="0.25">
      <c r="A351" s="63"/>
      <c r="B351" s="60"/>
      <c r="C351" s="64"/>
      <c r="D351" s="5" t="str">
        <f>IF(C351="","",VLOOKUP(C351,[1]tableaux!$D$5:E$65,2,FALSE))</f>
        <v/>
      </c>
      <c r="E351" s="65"/>
      <c r="F351" s="66"/>
      <c r="G351" s="61"/>
      <c r="H351" s="67" t="str">
        <f>IF(B351="","",VLOOKUP(B351,[1]tableaux!$A$4:$B$511,2,FALSE))</f>
        <v/>
      </c>
      <c r="I351" s="68"/>
      <c r="J351" s="68"/>
      <c r="K351" s="69"/>
      <c r="L351" s="69"/>
      <c r="M351" s="70" t="str">
        <f t="shared" si="6"/>
        <v/>
      </c>
      <c r="N351" s="71">
        <f t="shared" si="7"/>
        <v>0</v>
      </c>
    </row>
    <row r="352" spans="1:14" ht="15" x14ac:dyDescent="0.25">
      <c r="A352" s="63"/>
      <c r="B352" s="60"/>
      <c r="C352" s="64"/>
      <c r="D352" s="5" t="str">
        <f>IF(C352="","",VLOOKUP(C352,[1]tableaux!$D$5:E$65,2,FALSE))</f>
        <v/>
      </c>
      <c r="E352" s="65"/>
      <c r="F352" s="66"/>
      <c r="G352" s="61"/>
      <c r="H352" s="67" t="str">
        <f>IF(B352="","",VLOOKUP(B352,[1]tableaux!$A$4:$B$511,2,FALSE))</f>
        <v/>
      </c>
      <c r="I352" s="68"/>
      <c r="J352" s="68"/>
      <c r="K352" s="69"/>
      <c r="L352" s="69"/>
      <c r="M352" s="70" t="str">
        <f t="shared" si="6"/>
        <v/>
      </c>
      <c r="N352" s="71">
        <f t="shared" si="7"/>
        <v>0</v>
      </c>
    </row>
    <row r="353" spans="1:14" ht="15" x14ac:dyDescent="0.25">
      <c r="A353" s="63"/>
      <c r="B353" s="60"/>
      <c r="C353" s="64"/>
      <c r="D353" s="5" t="str">
        <f>IF(C353="","",VLOOKUP(C353,[1]tableaux!$D$5:E$65,2,FALSE))</f>
        <v/>
      </c>
      <c r="E353" s="65"/>
      <c r="F353" s="66"/>
      <c r="G353" s="61"/>
      <c r="H353" s="67" t="str">
        <f>IF(B353="","",VLOOKUP(B353,[1]tableaux!$A$4:$B$511,2,FALSE))</f>
        <v/>
      </c>
      <c r="I353" s="68"/>
      <c r="J353" s="68"/>
      <c r="K353" s="69"/>
      <c r="L353" s="69"/>
      <c r="M353" s="70" t="str">
        <f t="shared" si="6"/>
        <v/>
      </c>
      <c r="N353" s="71">
        <f t="shared" si="7"/>
        <v>0</v>
      </c>
    </row>
    <row r="354" spans="1:14" ht="15" x14ac:dyDescent="0.25">
      <c r="A354" s="63"/>
      <c r="B354" s="60"/>
      <c r="C354" s="64"/>
      <c r="D354" s="5" t="str">
        <f>IF(C354="","",VLOOKUP(C354,[1]tableaux!$D$5:E$65,2,FALSE))</f>
        <v/>
      </c>
      <c r="E354" s="65"/>
      <c r="F354" s="66"/>
      <c r="G354" s="61"/>
      <c r="H354" s="67" t="str">
        <f>IF(B354="","",VLOOKUP(B354,[1]tableaux!$A$4:$B$511,2,FALSE))</f>
        <v/>
      </c>
      <c r="I354" s="68"/>
      <c r="J354" s="68"/>
      <c r="K354" s="69"/>
      <c r="L354" s="69"/>
      <c r="M354" s="70" t="str">
        <f t="shared" si="6"/>
        <v/>
      </c>
      <c r="N354" s="71">
        <f t="shared" si="7"/>
        <v>0</v>
      </c>
    </row>
    <row r="355" spans="1:14" ht="15" x14ac:dyDescent="0.25">
      <c r="A355" s="63"/>
      <c r="B355" s="60"/>
      <c r="C355" s="64"/>
      <c r="D355" s="5" t="str">
        <f>IF(C355="","",VLOOKUP(C355,[1]tableaux!$D$5:E$65,2,FALSE))</f>
        <v/>
      </c>
      <c r="E355" s="65"/>
      <c r="F355" s="66"/>
      <c r="G355" s="61"/>
      <c r="H355" s="67" t="str">
        <f>IF(B355="","",VLOOKUP(B355,[1]tableaux!$A$4:$B$511,2,FALSE))</f>
        <v/>
      </c>
      <c r="I355" s="68"/>
      <c r="J355" s="68"/>
      <c r="K355" s="69"/>
      <c r="L355" s="69"/>
      <c r="M355" s="70" t="str">
        <f t="shared" si="6"/>
        <v/>
      </c>
      <c r="N355" s="71">
        <f t="shared" si="7"/>
        <v>0</v>
      </c>
    </row>
    <row r="356" spans="1:14" ht="15" x14ac:dyDescent="0.25">
      <c r="A356" s="63"/>
      <c r="B356" s="60"/>
      <c r="C356" s="64"/>
      <c r="D356" s="5" t="str">
        <f>IF(C356="","",VLOOKUP(C356,[1]tableaux!$D$5:E$65,2,FALSE))</f>
        <v/>
      </c>
      <c r="E356" s="65"/>
      <c r="F356" s="66"/>
      <c r="G356" s="61"/>
      <c r="H356" s="67" t="str">
        <f>IF(B356="","",VLOOKUP(B356,[1]tableaux!$A$4:$B$511,2,FALSE))</f>
        <v/>
      </c>
      <c r="I356" s="68"/>
      <c r="J356" s="68"/>
      <c r="K356" s="69"/>
      <c r="L356" s="69"/>
      <c r="M356" s="70" t="str">
        <f t="shared" si="6"/>
        <v/>
      </c>
      <c r="N356" s="71">
        <f t="shared" si="7"/>
        <v>0</v>
      </c>
    </row>
    <row r="357" spans="1:14" ht="15" x14ac:dyDescent="0.25">
      <c r="A357" s="63"/>
      <c r="B357" s="60"/>
      <c r="C357" s="64"/>
      <c r="D357" s="5" t="str">
        <f>IF(C357="","",VLOOKUP(C357,[1]tableaux!$D$5:E$65,2,FALSE))</f>
        <v/>
      </c>
      <c r="E357" s="65"/>
      <c r="F357" s="66"/>
      <c r="G357" s="61"/>
      <c r="H357" s="67" t="str">
        <f>IF(B357="","",VLOOKUP(B357,[1]tableaux!$A$4:$B$511,2,FALSE))</f>
        <v/>
      </c>
      <c r="I357" s="68"/>
      <c r="J357" s="68"/>
      <c r="K357" s="69"/>
      <c r="L357" s="69"/>
      <c r="M357" s="70" t="str">
        <f t="shared" si="6"/>
        <v/>
      </c>
      <c r="N357" s="71">
        <f t="shared" si="7"/>
        <v>0</v>
      </c>
    </row>
    <row r="358" spans="1:14" ht="15" x14ac:dyDescent="0.25">
      <c r="A358" s="63"/>
      <c r="B358" s="60"/>
      <c r="C358" s="64"/>
      <c r="D358" s="5" t="str">
        <f>IF(C358="","",VLOOKUP(C358,[1]tableaux!$D$5:E$65,2,FALSE))</f>
        <v/>
      </c>
      <c r="E358" s="65"/>
      <c r="F358" s="66"/>
      <c r="G358" s="61"/>
      <c r="H358" s="67" t="str">
        <f>IF(B358="","",VLOOKUP(B358,[1]tableaux!$A$4:$B$511,2,FALSE))</f>
        <v/>
      </c>
      <c r="I358" s="68"/>
      <c r="J358" s="68"/>
      <c r="K358" s="69"/>
      <c r="L358" s="69"/>
      <c r="M358" s="70" t="str">
        <f t="shared" si="6"/>
        <v/>
      </c>
      <c r="N358" s="71">
        <f t="shared" si="7"/>
        <v>0</v>
      </c>
    </row>
    <row r="359" spans="1:14" ht="15" x14ac:dyDescent="0.25">
      <c r="A359" s="63"/>
      <c r="B359" s="60"/>
      <c r="C359" s="64"/>
      <c r="D359" s="5" t="str">
        <f>IF(C359="","",VLOOKUP(C359,[1]tableaux!$D$5:E$65,2,FALSE))</f>
        <v/>
      </c>
      <c r="E359" s="65"/>
      <c r="F359" s="66"/>
      <c r="G359" s="61"/>
      <c r="H359" s="67" t="str">
        <f>IF(B359="","",VLOOKUP(B359,[1]tableaux!$A$4:$B$511,2,FALSE))</f>
        <v/>
      </c>
      <c r="I359" s="68"/>
      <c r="J359" s="68"/>
      <c r="K359" s="69"/>
      <c r="L359" s="69"/>
      <c r="M359" s="70" t="str">
        <f t="shared" si="6"/>
        <v/>
      </c>
      <c r="N359" s="71">
        <f t="shared" si="7"/>
        <v>0</v>
      </c>
    </row>
    <row r="360" spans="1:14" ht="15" x14ac:dyDescent="0.25">
      <c r="A360" s="63"/>
      <c r="B360" s="60"/>
      <c r="C360" s="64"/>
      <c r="D360" s="5" t="str">
        <f>IF(C360="","",VLOOKUP(C360,[1]tableaux!$D$5:E$65,2,FALSE))</f>
        <v/>
      </c>
      <c r="E360" s="65"/>
      <c r="F360" s="66"/>
      <c r="G360" s="61"/>
      <c r="H360" s="67" t="str">
        <f>IF(B360="","",VLOOKUP(B360,[1]tableaux!$A$4:$B$511,2,FALSE))</f>
        <v/>
      </c>
      <c r="I360" s="68"/>
      <c r="J360" s="68"/>
      <c r="K360" s="69"/>
      <c r="L360" s="69"/>
      <c r="M360" s="70" t="str">
        <f t="shared" si="6"/>
        <v/>
      </c>
      <c r="N360" s="71">
        <f t="shared" si="7"/>
        <v>0</v>
      </c>
    </row>
    <row r="361" spans="1:14" ht="15" x14ac:dyDescent="0.25">
      <c r="A361" s="63"/>
      <c r="B361" s="60"/>
      <c r="C361" s="64"/>
      <c r="D361" s="5" t="str">
        <f>IF(C361="","",VLOOKUP(C361,[1]tableaux!$D$5:E$65,2,FALSE))</f>
        <v/>
      </c>
      <c r="E361" s="65"/>
      <c r="F361" s="66"/>
      <c r="G361" s="61"/>
      <c r="H361" s="67" t="str">
        <f>IF(B361="","",VLOOKUP(B361,[1]tableaux!$A$4:$B$511,2,FALSE))</f>
        <v/>
      </c>
      <c r="I361" s="68"/>
      <c r="J361" s="68"/>
      <c r="K361" s="69"/>
      <c r="L361" s="69"/>
      <c r="M361" s="70" t="str">
        <f t="shared" si="6"/>
        <v/>
      </c>
      <c r="N361" s="71">
        <f t="shared" si="7"/>
        <v>0</v>
      </c>
    </row>
    <row r="362" spans="1:14" ht="15" x14ac:dyDescent="0.25">
      <c r="A362" s="63"/>
      <c r="B362" s="60"/>
      <c r="C362" s="64"/>
      <c r="D362" s="5" t="str">
        <f>IF(C362="","",VLOOKUP(C362,[1]tableaux!$D$5:E$65,2,FALSE))</f>
        <v/>
      </c>
      <c r="E362" s="65"/>
      <c r="F362" s="66"/>
      <c r="G362" s="61"/>
      <c r="H362" s="67" t="str">
        <f>IF(B362="","",VLOOKUP(B362,[1]tableaux!$A$4:$B$511,2,FALSE))</f>
        <v/>
      </c>
      <c r="I362" s="68"/>
      <c r="J362" s="68"/>
      <c r="K362" s="69"/>
      <c r="L362" s="69"/>
      <c r="M362" s="70" t="str">
        <f t="shared" si="6"/>
        <v/>
      </c>
      <c r="N362" s="71">
        <f t="shared" si="7"/>
        <v>0</v>
      </c>
    </row>
    <row r="363" spans="1:14" ht="15" x14ac:dyDescent="0.25">
      <c r="A363" s="63"/>
      <c r="B363" s="60"/>
      <c r="C363" s="64"/>
      <c r="D363" s="5" t="str">
        <f>IF(C363="","",VLOOKUP(C363,[1]tableaux!$D$5:E$65,2,FALSE))</f>
        <v/>
      </c>
      <c r="E363" s="65"/>
      <c r="F363" s="66"/>
      <c r="G363" s="61"/>
      <c r="H363" s="67" t="str">
        <f>IF(B363="","",VLOOKUP(B363,[1]tableaux!$A$4:$B$511,2,FALSE))</f>
        <v/>
      </c>
      <c r="I363" s="68"/>
      <c r="J363" s="68"/>
      <c r="K363" s="69"/>
      <c r="L363" s="69"/>
      <c r="M363" s="70" t="str">
        <f t="shared" si="6"/>
        <v/>
      </c>
      <c r="N363" s="71">
        <f t="shared" si="7"/>
        <v>0</v>
      </c>
    </row>
    <row r="364" spans="1:14" ht="15" x14ac:dyDescent="0.25">
      <c r="A364" s="63"/>
      <c r="B364" s="60"/>
      <c r="C364" s="64"/>
      <c r="D364" s="5" t="str">
        <f>IF(C364="","",VLOOKUP(C364,[1]tableaux!$D$5:E$65,2,FALSE))</f>
        <v/>
      </c>
      <c r="E364" s="65"/>
      <c r="F364" s="66"/>
      <c r="G364" s="61"/>
      <c r="H364" s="67" t="str">
        <f>IF(B364="","",VLOOKUP(B364,[1]tableaux!$A$4:$B$511,2,FALSE))</f>
        <v/>
      </c>
      <c r="I364" s="68"/>
      <c r="J364" s="68"/>
      <c r="K364" s="69"/>
      <c r="L364" s="69"/>
      <c r="M364" s="70" t="str">
        <f t="shared" si="6"/>
        <v/>
      </c>
      <c r="N364" s="71">
        <f t="shared" si="7"/>
        <v>0</v>
      </c>
    </row>
    <row r="365" spans="1:14" ht="15" x14ac:dyDescent="0.25">
      <c r="A365" s="63"/>
      <c r="B365" s="60"/>
      <c r="C365" s="64"/>
      <c r="D365" s="5" t="str">
        <f>IF(C365="","",VLOOKUP(C365,[1]tableaux!$D$5:E$65,2,FALSE))</f>
        <v/>
      </c>
      <c r="E365" s="65"/>
      <c r="F365" s="66"/>
      <c r="G365" s="61"/>
      <c r="H365" s="67" t="str">
        <f>IF(B365="","",VLOOKUP(B365,[1]tableaux!$A$4:$B$511,2,FALSE))</f>
        <v/>
      </c>
      <c r="I365" s="68"/>
      <c r="J365" s="68"/>
      <c r="K365" s="69"/>
      <c r="L365" s="69"/>
      <c r="M365" s="70" t="str">
        <f t="shared" si="6"/>
        <v/>
      </c>
      <c r="N365" s="71">
        <f t="shared" si="7"/>
        <v>0</v>
      </c>
    </row>
    <row r="366" spans="1:14" ht="15" x14ac:dyDescent="0.25">
      <c r="A366" s="63"/>
      <c r="B366" s="60"/>
      <c r="C366" s="64"/>
      <c r="D366" s="5" t="str">
        <f>IF(C366="","",VLOOKUP(C366,[1]tableaux!$D$5:E$65,2,FALSE))</f>
        <v/>
      </c>
      <c r="E366" s="65"/>
      <c r="F366" s="66"/>
      <c r="G366" s="61"/>
      <c r="H366" s="67" t="str">
        <f>IF(B366="","",VLOOKUP(B366,[1]tableaux!$A$4:$B$511,2,FALSE))</f>
        <v/>
      </c>
      <c r="I366" s="68"/>
      <c r="J366" s="68"/>
      <c r="K366" s="69"/>
      <c r="L366" s="69"/>
      <c r="M366" s="70" t="str">
        <f t="shared" si="6"/>
        <v/>
      </c>
      <c r="N366" s="71">
        <f t="shared" si="7"/>
        <v>0</v>
      </c>
    </row>
    <row r="367" spans="1:14" ht="15" x14ac:dyDescent="0.25">
      <c r="A367" s="63"/>
      <c r="B367" s="60"/>
      <c r="C367" s="64"/>
      <c r="D367" s="5" t="str">
        <f>IF(C367="","",VLOOKUP(C367,[1]tableaux!$D$5:E$65,2,FALSE))</f>
        <v/>
      </c>
      <c r="E367" s="65"/>
      <c r="F367" s="66"/>
      <c r="G367" s="61"/>
      <c r="H367" s="67" t="str">
        <f>IF(B367="","",VLOOKUP(B367,[1]tableaux!$A$4:$B$511,2,FALSE))</f>
        <v/>
      </c>
      <c r="I367" s="68"/>
      <c r="J367" s="68"/>
      <c r="K367" s="69"/>
      <c r="L367" s="69"/>
      <c r="M367" s="70" t="str">
        <f t="shared" si="6"/>
        <v/>
      </c>
      <c r="N367" s="71">
        <f t="shared" si="7"/>
        <v>0</v>
      </c>
    </row>
    <row r="368" spans="1:14" ht="15" x14ac:dyDescent="0.25">
      <c r="A368" s="63"/>
      <c r="B368" s="60"/>
      <c r="C368" s="64"/>
      <c r="D368" s="5" t="str">
        <f>IF(C368="","",VLOOKUP(C368,[1]tableaux!$D$5:E$65,2,FALSE))</f>
        <v/>
      </c>
      <c r="E368" s="65"/>
      <c r="F368" s="66"/>
      <c r="G368" s="61"/>
      <c r="H368" s="67" t="str">
        <f>IF(B368="","",VLOOKUP(B368,[1]tableaux!$A$4:$B$511,2,FALSE))</f>
        <v/>
      </c>
      <c r="I368" s="68"/>
      <c r="J368" s="68"/>
      <c r="K368" s="69"/>
      <c r="L368" s="69"/>
      <c r="M368" s="70" t="str">
        <f t="shared" si="6"/>
        <v/>
      </c>
      <c r="N368" s="71">
        <f t="shared" si="7"/>
        <v>0</v>
      </c>
    </row>
    <row r="369" spans="1:14" ht="15" x14ac:dyDescent="0.25">
      <c r="A369" s="63"/>
      <c r="B369" s="60"/>
      <c r="C369" s="64"/>
      <c r="D369" s="5" t="str">
        <f>IF(C369="","",VLOOKUP(C369,[1]tableaux!$D$5:E$65,2,FALSE))</f>
        <v/>
      </c>
      <c r="E369" s="65"/>
      <c r="F369" s="66"/>
      <c r="G369" s="61"/>
      <c r="H369" s="67" t="str">
        <f>IF(B369="","",VLOOKUP(B369,[1]tableaux!$A$4:$B$511,2,FALSE))</f>
        <v/>
      </c>
      <c r="I369" s="68"/>
      <c r="J369" s="68"/>
      <c r="K369" s="69"/>
      <c r="L369" s="69"/>
      <c r="M369" s="70" t="str">
        <f t="shared" si="6"/>
        <v/>
      </c>
      <c r="N369" s="71">
        <f t="shared" si="7"/>
        <v>0</v>
      </c>
    </row>
    <row r="370" spans="1:14" ht="15" x14ac:dyDescent="0.25">
      <c r="A370" s="63"/>
      <c r="B370" s="60"/>
      <c r="C370" s="64"/>
      <c r="D370" s="5" t="str">
        <f>IF(C370="","",VLOOKUP(C370,[1]tableaux!$D$5:E$65,2,FALSE))</f>
        <v/>
      </c>
      <c r="E370" s="65"/>
      <c r="F370" s="66"/>
      <c r="G370" s="61"/>
      <c r="H370" s="67" t="str">
        <f>IF(B370="","",VLOOKUP(B370,[1]tableaux!$A$4:$B$511,2,FALSE))</f>
        <v/>
      </c>
      <c r="I370" s="68"/>
      <c r="J370" s="68"/>
      <c r="K370" s="69"/>
      <c r="L370" s="69"/>
      <c r="M370" s="70" t="str">
        <f t="shared" si="6"/>
        <v/>
      </c>
      <c r="N370" s="71">
        <f t="shared" si="7"/>
        <v>0</v>
      </c>
    </row>
    <row r="371" spans="1:14" ht="15" x14ac:dyDescent="0.25">
      <c r="A371" s="63"/>
      <c r="B371" s="60"/>
      <c r="C371" s="64"/>
      <c r="D371" s="5" t="str">
        <f>IF(C371="","",VLOOKUP(C371,[1]tableaux!$D$5:E$65,2,FALSE))</f>
        <v/>
      </c>
      <c r="E371" s="65"/>
      <c r="F371" s="66"/>
      <c r="G371" s="61"/>
      <c r="H371" s="67" t="str">
        <f>IF(B371="","",VLOOKUP(B371,[1]tableaux!$A$4:$B$511,2,FALSE))</f>
        <v/>
      </c>
      <c r="I371" s="68"/>
      <c r="J371" s="68"/>
      <c r="K371" s="69"/>
      <c r="L371" s="69"/>
      <c r="M371" s="70" t="str">
        <f t="shared" si="6"/>
        <v/>
      </c>
      <c r="N371" s="71">
        <f t="shared" si="7"/>
        <v>0</v>
      </c>
    </row>
    <row r="372" spans="1:14" ht="15" x14ac:dyDescent="0.25">
      <c r="A372" s="63"/>
      <c r="B372" s="60"/>
      <c r="C372" s="64"/>
      <c r="D372" s="5" t="str">
        <f>IF(C372="","",VLOOKUP(C372,[1]tableaux!$D$5:E$65,2,FALSE))</f>
        <v/>
      </c>
      <c r="E372" s="65"/>
      <c r="F372" s="66"/>
      <c r="G372" s="61"/>
      <c r="H372" s="67" t="str">
        <f>IF(B372="","",VLOOKUP(B372,[1]tableaux!$A$4:$B$511,2,FALSE))</f>
        <v/>
      </c>
      <c r="I372" s="68"/>
      <c r="J372" s="68"/>
      <c r="K372" s="69"/>
      <c r="L372" s="69"/>
      <c r="M372" s="70" t="str">
        <f t="shared" si="6"/>
        <v/>
      </c>
      <c r="N372" s="71">
        <f t="shared" si="7"/>
        <v>0</v>
      </c>
    </row>
    <row r="373" spans="1:14" ht="15" x14ac:dyDescent="0.25">
      <c r="A373" s="63"/>
      <c r="B373" s="60"/>
      <c r="C373" s="64"/>
      <c r="D373" s="5" t="str">
        <f>IF(C373="","",VLOOKUP(C373,[1]tableaux!$D$5:E$65,2,FALSE))</f>
        <v/>
      </c>
      <c r="E373" s="65"/>
      <c r="F373" s="66"/>
      <c r="G373" s="61"/>
      <c r="H373" s="67" t="str">
        <f>IF(B373="","",VLOOKUP(B373,[1]tableaux!$A$4:$B$511,2,FALSE))</f>
        <v/>
      </c>
      <c r="I373" s="68"/>
      <c r="J373" s="68"/>
      <c r="K373" s="69"/>
      <c r="L373" s="69"/>
      <c r="M373" s="70" t="str">
        <f t="shared" si="6"/>
        <v/>
      </c>
      <c r="N373" s="71">
        <f t="shared" si="7"/>
        <v>0</v>
      </c>
    </row>
    <row r="374" spans="1:14" ht="15" x14ac:dyDescent="0.25">
      <c r="A374" s="63"/>
      <c r="B374" s="60"/>
      <c r="C374" s="64"/>
      <c r="D374" s="5" t="str">
        <f>IF(C374="","",VLOOKUP(C374,[1]tableaux!$D$5:E$65,2,FALSE))</f>
        <v/>
      </c>
      <c r="E374" s="65"/>
      <c r="F374" s="66"/>
      <c r="G374" s="61"/>
      <c r="H374" s="67" t="str">
        <f>IF(B374="","",VLOOKUP(B374,[1]tableaux!$A$4:$B$511,2,FALSE))</f>
        <v/>
      </c>
      <c r="I374" s="68"/>
      <c r="J374" s="68"/>
      <c r="K374" s="69"/>
      <c r="L374" s="69"/>
      <c r="M374" s="70" t="str">
        <f t="shared" si="6"/>
        <v/>
      </c>
      <c r="N374" s="71">
        <f t="shared" si="7"/>
        <v>0</v>
      </c>
    </row>
    <row r="375" spans="1:14" ht="15" x14ac:dyDescent="0.25">
      <c r="A375" s="63"/>
      <c r="B375" s="60"/>
      <c r="C375" s="64"/>
      <c r="D375" s="5" t="str">
        <f>IF(C375="","",VLOOKUP(C375,[1]tableaux!$D$5:E$65,2,FALSE))</f>
        <v/>
      </c>
      <c r="E375" s="65"/>
      <c r="F375" s="66"/>
      <c r="G375" s="61"/>
      <c r="H375" s="67" t="str">
        <f>IF(B375="","",VLOOKUP(B375,[1]tableaux!$A$4:$B$511,2,FALSE))</f>
        <v/>
      </c>
      <c r="I375" s="68"/>
      <c r="J375" s="68"/>
      <c r="K375" s="69"/>
      <c r="L375" s="69"/>
      <c r="M375" s="70" t="str">
        <f t="shared" si="6"/>
        <v/>
      </c>
      <c r="N375" s="71">
        <f t="shared" si="7"/>
        <v>0</v>
      </c>
    </row>
    <row r="376" spans="1:14" ht="15" x14ac:dyDescent="0.25">
      <c r="A376" s="63"/>
      <c r="B376" s="60"/>
      <c r="C376" s="64"/>
      <c r="D376" s="5" t="str">
        <f>IF(C376="","",VLOOKUP(C376,[1]tableaux!$D$5:E$65,2,FALSE))</f>
        <v/>
      </c>
      <c r="E376" s="65"/>
      <c r="F376" s="66"/>
      <c r="G376" s="61"/>
      <c r="H376" s="67" t="str">
        <f>IF(B376="","",VLOOKUP(B376,[1]tableaux!$A$4:$B$511,2,FALSE))</f>
        <v/>
      </c>
      <c r="I376" s="68"/>
      <c r="J376" s="68"/>
      <c r="K376" s="69"/>
      <c r="L376" s="69"/>
      <c r="M376" s="70" t="str">
        <f t="shared" si="6"/>
        <v/>
      </c>
      <c r="N376" s="71">
        <f t="shared" si="7"/>
        <v>0</v>
      </c>
    </row>
    <row r="377" spans="1:14" ht="15" x14ac:dyDescent="0.25">
      <c r="A377" s="63"/>
      <c r="B377" s="60"/>
      <c r="C377" s="64"/>
      <c r="D377" s="5" t="str">
        <f>IF(C377="","",VLOOKUP(C377,[1]tableaux!$D$5:E$65,2,FALSE))</f>
        <v/>
      </c>
      <c r="E377" s="65"/>
      <c r="F377" s="66"/>
      <c r="G377" s="61"/>
      <c r="H377" s="67" t="str">
        <f>IF(B377="","",VLOOKUP(B377,[1]tableaux!$A$4:$B$511,2,FALSE))</f>
        <v/>
      </c>
      <c r="I377" s="68"/>
      <c r="J377" s="68"/>
      <c r="K377" s="69"/>
      <c r="L377" s="69"/>
      <c r="M377" s="70" t="str">
        <f t="shared" si="6"/>
        <v/>
      </c>
      <c r="N377" s="71">
        <f t="shared" si="7"/>
        <v>0</v>
      </c>
    </row>
    <row r="378" spans="1:14" ht="15" x14ac:dyDescent="0.25">
      <c r="A378" s="63"/>
      <c r="B378" s="60"/>
      <c r="C378" s="64"/>
      <c r="D378" s="5" t="str">
        <f>IF(C378="","",VLOOKUP(C378,[1]tableaux!$D$5:E$65,2,FALSE))</f>
        <v/>
      </c>
      <c r="E378" s="65"/>
      <c r="F378" s="66"/>
      <c r="G378" s="61"/>
      <c r="H378" s="67" t="str">
        <f>IF(B378="","",VLOOKUP(B378,[1]tableaux!$A$4:$B$511,2,FALSE))</f>
        <v/>
      </c>
      <c r="I378" s="68"/>
      <c r="J378" s="68"/>
      <c r="K378" s="69"/>
      <c r="L378" s="69"/>
      <c r="M378" s="70" t="str">
        <f t="shared" si="6"/>
        <v/>
      </c>
      <c r="N378" s="71">
        <f t="shared" si="7"/>
        <v>0</v>
      </c>
    </row>
    <row r="379" spans="1:14" ht="15" x14ac:dyDescent="0.25">
      <c r="A379" s="63"/>
      <c r="B379" s="60"/>
      <c r="C379" s="64"/>
      <c r="D379" s="5" t="str">
        <f>IF(C379="","",VLOOKUP(C379,[1]tableaux!$D$5:E$65,2,FALSE))</f>
        <v/>
      </c>
      <c r="E379" s="65"/>
      <c r="F379" s="66"/>
      <c r="G379" s="61"/>
      <c r="H379" s="67" t="str">
        <f>IF(B379="","",VLOOKUP(B379,[1]tableaux!$A$4:$B$511,2,FALSE))</f>
        <v/>
      </c>
      <c r="I379" s="68"/>
      <c r="J379" s="68"/>
      <c r="K379" s="69"/>
      <c r="L379" s="69"/>
      <c r="M379" s="70" t="str">
        <f t="shared" si="6"/>
        <v/>
      </c>
      <c r="N379" s="71">
        <f t="shared" si="7"/>
        <v>0</v>
      </c>
    </row>
    <row r="380" spans="1:14" ht="15" x14ac:dyDescent="0.25">
      <c r="A380" s="63"/>
      <c r="B380" s="60"/>
      <c r="C380" s="64"/>
      <c r="D380" s="5" t="str">
        <f>IF(C380="","",VLOOKUP(C380,[1]tableaux!$D$5:E$65,2,FALSE))</f>
        <v/>
      </c>
      <c r="E380" s="65"/>
      <c r="F380" s="66"/>
      <c r="G380" s="61"/>
      <c r="H380" s="67" t="str">
        <f>IF(B380="","",VLOOKUP(B380,[1]tableaux!$A$4:$B$511,2,FALSE))</f>
        <v/>
      </c>
      <c r="I380" s="68"/>
      <c r="J380" s="68"/>
      <c r="K380" s="69"/>
      <c r="L380" s="69"/>
      <c r="M380" s="70" t="str">
        <f t="shared" si="6"/>
        <v/>
      </c>
      <c r="N380" s="71">
        <f t="shared" si="7"/>
        <v>0</v>
      </c>
    </row>
    <row r="381" spans="1:14" ht="15" x14ac:dyDescent="0.25">
      <c r="A381" s="63"/>
      <c r="B381" s="60"/>
      <c r="C381" s="64"/>
      <c r="D381" s="5" t="str">
        <f>IF(C381="","",VLOOKUP(C381,[1]tableaux!$D$5:E$65,2,FALSE))</f>
        <v/>
      </c>
      <c r="E381" s="65"/>
      <c r="F381" s="66"/>
      <c r="G381" s="61"/>
      <c r="H381" s="67" t="str">
        <f>IF(B381="","",VLOOKUP(B381,[1]tableaux!$A$4:$B$511,2,FALSE))</f>
        <v/>
      </c>
      <c r="I381" s="68"/>
      <c r="J381" s="68"/>
      <c r="K381" s="69"/>
      <c r="L381" s="69"/>
      <c r="M381" s="70" t="str">
        <f t="shared" si="6"/>
        <v/>
      </c>
      <c r="N381" s="71">
        <f t="shared" si="7"/>
        <v>0</v>
      </c>
    </row>
    <row r="382" spans="1:14" ht="15" x14ac:dyDescent="0.25">
      <c r="A382" s="63"/>
      <c r="B382" s="60"/>
      <c r="C382" s="64"/>
      <c r="D382" s="5" t="str">
        <f>IF(C382="","",VLOOKUP(C382,[1]tableaux!$D$5:E$65,2,FALSE))</f>
        <v/>
      </c>
      <c r="E382" s="65"/>
      <c r="F382" s="66"/>
      <c r="G382" s="61"/>
      <c r="H382" s="67" t="str">
        <f>IF(B382="","",VLOOKUP(B382,[1]tableaux!$A$4:$B$511,2,FALSE))</f>
        <v/>
      </c>
      <c r="I382" s="68"/>
      <c r="J382" s="68"/>
      <c r="K382" s="69"/>
      <c r="L382" s="69"/>
      <c r="M382" s="70" t="str">
        <f t="shared" si="6"/>
        <v/>
      </c>
      <c r="N382" s="71">
        <f t="shared" si="7"/>
        <v>0</v>
      </c>
    </row>
    <row r="383" spans="1:14" ht="15" x14ac:dyDescent="0.25">
      <c r="A383" s="63"/>
      <c r="B383" s="60"/>
      <c r="C383" s="64"/>
      <c r="D383" s="5" t="str">
        <f>IF(C383="","",VLOOKUP(C383,[1]tableaux!$D$5:E$65,2,FALSE))</f>
        <v/>
      </c>
      <c r="E383" s="65"/>
      <c r="F383" s="66"/>
      <c r="G383" s="61"/>
      <c r="H383" s="67" t="str">
        <f>IF(B383="","",VLOOKUP(B383,[1]tableaux!$A$4:$B$511,2,FALSE))</f>
        <v/>
      </c>
      <c r="I383" s="68"/>
      <c r="J383" s="68"/>
      <c r="K383" s="69"/>
      <c r="L383" s="69"/>
      <c r="M383" s="70" t="str">
        <f t="shared" si="6"/>
        <v/>
      </c>
      <c r="N383" s="71">
        <f t="shared" si="7"/>
        <v>0</v>
      </c>
    </row>
    <row r="384" spans="1:14" ht="15" x14ac:dyDescent="0.25">
      <c r="A384" s="63"/>
      <c r="B384" s="60"/>
      <c r="C384" s="64"/>
      <c r="D384" s="5" t="str">
        <f>IF(C384="","",VLOOKUP(C384,[1]tableaux!$D$5:E$65,2,FALSE))</f>
        <v/>
      </c>
      <c r="E384" s="65"/>
      <c r="F384" s="66"/>
      <c r="G384" s="61"/>
      <c r="H384" s="67" t="str">
        <f>IF(B384="","",VLOOKUP(B384,[1]tableaux!$A$4:$B$511,2,FALSE))</f>
        <v/>
      </c>
      <c r="I384" s="68"/>
      <c r="J384" s="68"/>
      <c r="K384" s="69"/>
      <c r="L384" s="69"/>
      <c r="M384" s="70" t="str">
        <f t="shared" si="6"/>
        <v/>
      </c>
      <c r="N384" s="71">
        <f t="shared" si="7"/>
        <v>0</v>
      </c>
    </row>
    <row r="385" spans="1:14" ht="15" x14ac:dyDescent="0.25">
      <c r="A385" s="63"/>
      <c r="B385" s="60"/>
      <c r="C385" s="64"/>
      <c r="D385" s="5" t="str">
        <f>IF(C385="","",VLOOKUP(C385,[1]tableaux!$D$5:E$65,2,FALSE))</f>
        <v/>
      </c>
      <c r="E385" s="65"/>
      <c r="F385" s="66"/>
      <c r="G385" s="61"/>
      <c r="H385" s="67" t="str">
        <f>IF(B385="","",VLOOKUP(B385,[1]tableaux!$A$4:$B$511,2,FALSE))</f>
        <v/>
      </c>
      <c r="I385" s="68"/>
      <c r="J385" s="68"/>
      <c r="K385" s="69"/>
      <c r="L385" s="69"/>
      <c r="M385" s="70" t="str">
        <f t="shared" si="6"/>
        <v/>
      </c>
      <c r="N385" s="71">
        <f t="shared" si="7"/>
        <v>0</v>
      </c>
    </row>
    <row r="386" spans="1:14" ht="15" x14ac:dyDescent="0.25">
      <c r="A386" s="63"/>
      <c r="B386" s="60"/>
      <c r="C386" s="64"/>
      <c r="D386" s="5" t="str">
        <f>IF(C386="","",VLOOKUP(C386,[1]tableaux!$D$5:E$65,2,FALSE))</f>
        <v/>
      </c>
      <c r="E386" s="65"/>
      <c r="F386" s="66"/>
      <c r="G386" s="61"/>
      <c r="H386" s="67" t="str">
        <f>IF(B386="","",VLOOKUP(B386,[1]tableaux!$A$4:$B$511,2,FALSE))</f>
        <v/>
      </c>
      <c r="I386" s="68"/>
      <c r="J386" s="68"/>
      <c r="K386" s="69"/>
      <c r="L386" s="69"/>
      <c r="M386" s="70" t="str">
        <f t="shared" si="6"/>
        <v/>
      </c>
      <c r="N386" s="71">
        <f t="shared" si="7"/>
        <v>0</v>
      </c>
    </row>
    <row r="387" spans="1:14" ht="15" x14ac:dyDescent="0.25">
      <c r="A387" s="63"/>
      <c r="B387" s="60"/>
      <c r="C387" s="64"/>
      <c r="D387" s="5" t="str">
        <f>IF(C387="","",VLOOKUP(C387,[1]tableaux!$D$5:E$65,2,FALSE))</f>
        <v/>
      </c>
      <c r="E387" s="65"/>
      <c r="F387" s="66"/>
      <c r="G387" s="61"/>
      <c r="H387" s="67" t="str">
        <f>IF(B387="","",VLOOKUP(B387,[1]tableaux!$A$4:$B$511,2,FALSE))</f>
        <v/>
      </c>
      <c r="I387" s="68"/>
      <c r="J387" s="68"/>
      <c r="K387" s="69"/>
      <c r="L387" s="69"/>
      <c r="M387" s="70" t="str">
        <f t="shared" si="6"/>
        <v/>
      </c>
      <c r="N387" s="71">
        <f t="shared" si="7"/>
        <v>0</v>
      </c>
    </row>
    <row r="388" spans="1:14" ht="15" x14ac:dyDescent="0.25">
      <c r="A388" s="63"/>
      <c r="B388" s="60"/>
      <c r="C388" s="64"/>
      <c r="D388" s="5" t="str">
        <f>IF(C388="","",VLOOKUP(C388,[1]tableaux!$D$5:E$65,2,FALSE))</f>
        <v/>
      </c>
      <c r="E388" s="65"/>
      <c r="F388" s="66"/>
      <c r="G388" s="61"/>
      <c r="H388" s="67" t="str">
        <f>IF(B388="","",VLOOKUP(B388,[1]tableaux!$A$4:$B$511,2,FALSE))</f>
        <v/>
      </c>
      <c r="I388" s="68"/>
      <c r="J388" s="68"/>
      <c r="K388" s="69"/>
      <c r="L388" s="69"/>
      <c r="M388" s="70" t="str">
        <f t="shared" si="6"/>
        <v/>
      </c>
      <c r="N388" s="71">
        <f t="shared" si="7"/>
        <v>0</v>
      </c>
    </row>
    <row r="389" spans="1:14" ht="15" x14ac:dyDescent="0.25">
      <c r="A389" s="63"/>
      <c r="B389" s="60"/>
      <c r="C389" s="64"/>
      <c r="D389" s="5" t="str">
        <f>IF(C389="","",VLOOKUP(C389,[1]tableaux!$D$5:E$65,2,FALSE))</f>
        <v/>
      </c>
      <c r="E389" s="65"/>
      <c r="F389" s="66"/>
      <c r="G389" s="61"/>
      <c r="H389" s="67" t="str">
        <f>IF(B389="","",VLOOKUP(B389,[1]tableaux!$A$4:$B$511,2,FALSE))</f>
        <v/>
      </c>
      <c r="I389" s="68"/>
      <c r="J389" s="68"/>
      <c r="K389" s="69"/>
      <c r="L389" s="69"/>
      <c r="M389" s="70" t="str">
        <f t="shared" si="6"/>
        <v/>
      </c>
      <c r="N389" s="71">
        <f t="shared" si="7"/>
        <v>0</v>
      </c>
    </row>
    <row r="390" spans="1:14" ht="15" x14ac:dyDescent="0.25">
      <c r="A390" s="63"/>
      <c r="B390" s="60"/>
      <c r="C390" s="64"/>
      <c r="D390" s="5" t="str">
        <f>IF(C390="","",VLOOKUP(C390,[1]tableaux!$D$5:E$65,2,FALSE))</f>
        <v/>
      </c>
      <c r="E390" s="65"/>
      <c r="F390" s="66"/>
      <c r="G390" s="61"/>
      <c r="H390" s="67" t="str">
        <f>IF(B390="","",VLOOKUP(B390,[1]tableaux!$A$4:$B$511,2,FALSE))</f>
        <v/>
      </c>
      <c r="I390" s="68"/>
      <c r="J390" s="68"/>
      <c r="K390" s="69"/>
      <c r="L390" s="69"/>
      <c r="M390" s="70" t="str">
        <f t="shared" si="6"/>
        <v/>
      </c>
      <c r="N390" s="71">
        <f t="shared" si="7"/>
        <v>0</v>
      </c>
    </row>
    <row r="391" spans="1:14" ht="15" x14ac:dyDescent="0.25">
      <c r="A391" s="63"/>
      <c r="B391" s="60"/>
      <c r="C391" s="64"/>
      <c r="D391" s="5" t="str">
        <f>IF(C391="","",VLOOKUP(C391,[1]tableaux!$D$5:E$65,2,FALSE))</f>
        <v/>
      </c>
      <c r="E391" s="65"/>
      <c r="F391" s="66"/>
      <c r="G391" s="61"/>
      <c r="H391" s="67" t="str">
        <f>IF(B391="","",VLOOKUP(B391,[1]tableaux!$A$4:$B$511,2,FALSE))</f>
        <v/>
      </c>
      <c r="I391" s="68"/>
      <c r="J391" s="68"/>
      <c r="K391" s="69"/>
      <c r="L391" s="69"/>
      <c r="M391" s="70" t="str">
        <f t="shared" si="6"/>
        <v/>
      </c>
      <c r="N391" s="71">
        <f t="shared" si="7"/>
        <v>0</v>
      </c>
    </row>
    <row r="392" spans="1:14" ht="15" x14ac:dyDescent="0.25">
      <c r="A392" s="63"/>
      <c r="B392" s="60"/>
      <c r="C392" s="64"/>
      <c r="D392" s="5" t="str">
        <f>IF(C392="","",VLOOKUP(C392,[1]tableaux!$D$5:E$65,2,FALSE))</f>
        <v/>
      </c>
      <c r="E392" s="65"/>
      <c r="F392" s="66"/>
      <c r="G392" s="61"/>
      <c r="H392" s="67" t="str">
        <f>IF(B392="","",VLOOKUP(B392,[1]tableaux!$A$4:$B$511,2,FALSE))</f>
        <v/>
      </c>
      <c r="I392" s="68"/>
      <c r="J392" s="68"/>
      <c r="K392" s="69"/>
      <c r="L392" s="69"/>
      <c r="M392" s="70" t="str">
        <f t="shared" si="6"/>
        <v/>
      </c>
      <c r="N392" s="71">
        <f t="shared" si="7"/>
        <v>0</v>
      </c>
    </row>
    <row r="393" spans="1:14" ht="15" x14ac:dyDescent="0.25">
      <c r="A393" s="63"/>
      <c r="B393" s="60"/>
      <c r="C393" s="64"/>
      <c r="D393" s="5" t="str">
        <f>IF(C393="","",VLOOKUP(C393,[1]tableaux!$D$5:E$65,2,FALSE))</f>
        <v/>
      </c>
      <c r="E393" s="65"/>
      <c r="F393" s="66"/>
      <c r="G393" s="61"/>
      <c r="H393" s="67" t="str">
        <f>IF(B393="","",VLOOKUP(B393,[1]tableaux!$A$4:$B$511,2,FALSE))</f>
        <v/>
      </c>
      <c r="I393" s="68"/>
      <c r="J393" s="68"/>
      <c r="K393" s="69"/>
      <c r="L393" s="69"/>
      <c r="M393" s="70" t="str">
        <f t="shared" si="6"/>
        <v/>
      </c>
      <c r="N393" s="71">
        <f t="shared" si="7"/>
        <v>0</v>
      </c>
    </row>
    <row r="394" spans="1:14" ht="15" x14ac:dyDescent="0.25">
      <c r="A394" s="63"/>
      <c r="B394" s="60"/>
      <c r="C394" s="64"/>
      <c r="D394" s="5" t="str">
        <f>IF(C394="","",VLOOKUP(C394,[1]tableaux!$D$5:E$65,2,FALSE))</f>
        <v/>
      </c>
      <c r="E394" s="65"/>
      <c r="F394" s="66"/>
      <c r="G394" s="61"/>
      <c r="H394" s="67" t="str">
        <f>IF(B394="","",VLOOKUP(B394,[1]tableaux!$A$4:$B$511,2,FALSE))</f>
        <v/>
      </c>
      <c r="I394" s="68"/>
      <c r="J394" s="68"/>
      <c r="K394" s="69"/>
      <c r="L394" s="69"/>
      <c r="M394" s="70" t="str">
        <f t="shared" si="6"/>
        <v/>
      </c>
      <c r="N394" s="71">
        <f t="shared" si="7"/>
        <v>0</v>
      </c>
    </row>
    <row r="395" spans="1:14" ht="15" x14ac:dyDescent="0.25">
      <c r="A395" s="63"/>
      <c r="B395" s="60"/>
      <c r="C395" s="64"/>
      <c r="D395" s="5" t="str">
        <f>IF(C395="","",VLOOKUP(C395,[1]tableaux!$D$5:E$65,2,FALSE))</f>
        <v/>
      </c>
      <c r="E395" s="65"/>
      <c r="F395" s="66"/>
      <c r="G395" s="61"/>
      <c r="H395" s="67" t="str">
        <f>IF(B395="","",VLOOKUP(B395,[1]tableaux!$A$4:$B$511,2,FALSE))</f>
        <v/>
      </c>
      <c r="I395" s="68"/>
      <c r="J395" s="68"/>
      <c r="K395" s="69"/>
      <c r="L395" s="69"/>
      <c r="M395" s="70" t="str">
        <f t="shared" si="6"/>
        <v/>
      </c>
      <c r="N395" s="71">
        <f t="shared" si="7"/>
        <v>0</v>
      </c>
    </row>
    <row r="396" spans="1:14" ht="15" x14ac:dyDescent="0.25">
      <c r="A396" s="63"/>
      <c r="B396" s="60"/>
      <c r="C396" s="64"/>
      <c r="D396" s="5" t="str">
        <f>IF(C396="","",VLOOKUP(C396,[1]tableaux!$D$5:E$65,2,FALSE))</f>
        <v/>
      </c>
      <c r="E396" s="65"/>
      <c r="F396" s="66"/>
      <c r="G396" s="61"/>
      <c r="H396" s="67" t="str">
        <f>IF(B396="","",VLOOKUP(B396,[1]tableaux!$A$4:$B$511,2,FALSE))</f>
        <v/>
      </c>
      <c r="I396" s="68"/>
      <c r="J396" s="68"/>
      <c r="K396" s="69"/>
      <c r="L396" s="69"/>
      <c r="M396" s="70" t="str">
        <f t="shared" si="6"/>
        <v/>
      </c>
      <c r="N396" s="71">
        <f t="shared" si="7"/>
        <v>0</v>
      </c>
    </row>
    <row r="397" spans="1:14" ht="15" x14ac:dyDescent="0.25">
      <c r="A397" s="63"/>
      <c r="B397" s="60"/>
      <c r="C397" s="64"/>
      <c r="D397" s="5" t="str">
        <f>IF(C397="","",VLOOKUP(C397,[1]tableaux!$D$5:E$65,2,FALSE))</f>
        <v/>
      </c>
      <c r="E397" s="65"/>
      <c r="F397" s="66"/>
      <c r="G397" s="61"/>
      <c r="H397" s="67" t="str">
        <f>IF(B397="","",VLOOKUP(B397,[1]tableaux!$A$4:$B$511,2,FALSE))</f>
        <v/>
      </c>
      <c r="I397" s="68"/>
      <c r="J397" s="68"/>
      <c r="K397" s="69"/>
      <c r="L397" s="69"/>
      <c r="M397" s="70" t="str">
        <f t="shared" si="6"/>
        <v/>
      </c>
      <c r="N397" s="71">
        <f t="shared" si="7"/>
        <v>0</v>
      </c>
    </row>
    <row r="398" spans="1:14" ht="15" x14ac:dyDescent="0.25">
      <c r="A398" s="63"/>
      <c r="B398" s="60"/>
      <c r="C398" s="64"/>
      <c r="D398" s="5" t="str">
        <f>IF(C398="","",VLOOKUP(C398,[1]tableaux!$D$5:E$65,2,FALSE))</f>
        <v/>
      </c>
      <c r="E398" s="65"/>
      <c r="F398" s="66"/>
      <c r="G398" s="61"/>
      <c r="H398" s="67" t="str">
        <f>IF(B398="","",VLOOKUP(B398,[1]tableaux!$A$4:$B$511,2,FALSE))</f>
        <v/>
      </c>
      <c r="I398" s="68"/>
      <c r="J398" s="68"/>
      <c r="K398" s="69"/>
      <c r="L398" s="69"/>
      <c r="M398" s="70" t="str">
        <f t="shared" si="6"/>
        <v/>
      </c>
      <c r="N398" s="71">
        <f t="shared" si="7"/>
        <v>0</v>
      </c>
    </row>
    <row r="399" spans="1:14" ht="15" x14ac:dyDescent="0.25">
      <c r="A399" s="63"/>
      <c r="B399" s="60"/>
      <c r="C399" s="64"/>
      <c r="D399" s="5" t="str">
        <f>IF(C399="","",VLOOKUP(C399,[1]tableaux!$D$5:E$65,2,FALSE))</f>
        <v/>
      </c>
      <c r="E399" s="65"/>
      <c r="F399" s="66"/>
      <c r="G399" s="61"/>
      <c r="H399" s="67" t="str">
        <f>IF(B399="","",VLOOKUP(B399,[1]tableaux!$A$4:$B$511,2,FALSE))</f>
        <v/>
      </c>
      <c r="I399" s="68"/>
      <c r="J399" s="68"/>
      <c r="K399" s="69"/>
      <c r="L399" s="69"/>
      <c r="M399" s="70" t="str">
        <f t="shared" si="6"/>
        <v/>
      </c>
      <c r="N399" s="71">
        <f t="shared" si="7"/>
        <v>0</v>
      </c>
    </row>
    <row r="400" spans="1:14" ht="15" x14ac:dyDescent="0.25">
      <c r="A400" s="63"/>
      <c r="B400" s="60"/>
      <c r="C400" s="64"/>
      <c r="D400" s="5" t="str">
        <f>IF(C400="","",VLOOKUP(C400,[1]tableaux!$D$5:E$65,2,FALSE))</f>
        <v/>
      </c>
      <c r="E400" s="65"/>
      <c r="F400" s="66"/>
      <c r="G400" s="61"/>
      <c r="H400" s="67" t="str">
        <f>IF(B400="","",VLOOKUP(B400,[1]tableaux!$A$4:$B$511,2,FALSE))</f>
        <v/>
      </c>
      <c r="I400" s="68"/>
      <c r="J400" s="68"/>
      <c r="K400" s="69"/>
      <c r="L400" s="69"/>
      <c r="M400" s="70" t="str">
        <f t="shared" si="6"/>
        <v/>
      </c>
      <c r="N400" s="71">
        <f t="shared" si="7"/>
        <v>0</v>
      </c>
    </row>
    <row r="401" spans="1:14" ht="15" x14ac:dyDescent="0.25">
      <c r="A401" s="63"/>
      <c r="B401" s="60"/>
      <c r="C401" s="64"/>
      <c r="D401" s="5" t="str">
        <f>IF(C401="","",VLOOKUP(C401,[1]tableaux!$D$5:E$65,2,FALSE))</f>
        <v/>
      </c>
      <c r="E401" s="65"/>
      <c r="F401" s="66"/>
      <c r="G401" s="61"/>
      <c r="H401" s="67" t="str">
        <f>IF(B401="","",VLOOKUP(B401,[1]tableaux!$A$4:$B$511,2,FALSE))</f>
        <v/>
      </c>
      <c r="I401" s="68"/>
      <c r="J401" s="68"/>
      <c r="K401" s="69"/>
      <c r="L401" s="69"/>
      <c r="M401" s="70" t="str">
        <f t="shared" si="6"/>
        <v/>
      </c>
      <c r="N401" s="71">
        <f t="shared" si="7"/>
        <v>0</v>
      </c>
    </row>
    <row r="402" spans="1:14" ht="15" x14ac:dyDescent="0.25">
      <c r="A402" s="63"/>
      <c r="B402" s="60"/>
      <c r="C402" s="64"/>
      <c r="D402" s="5" t="str">
        <f>IF(C402="","",VLOOKUP(C402,[1]tableaux!$D$5:E$65,2,FALSE))</f>
        <v/>
      </c>
      <c r="E402" s="65"/>
      <c r="F402" s="66"/>
      <c r="G402" s="61"/>
      <c r="H402" s="67" t="str">
        <f>IF(B402="","",VLOOKUP(B402,[1]tableaux!$A$4:$B$511,2,FALSE))</f>
        <v/>
      </c>
      <c r="I402" s="68"/>
      <c r="J402" s="68"/>
      <c r="K402" s="69"/>
      <c r="L402" s="69"/>
      <c r="M402" s="70" t="str">
        <f t="shared" si="6"/>
        <v/>
      </c>
      <c r="N402" s="71">
        <f t="shared" si="7"/>
        <v>0</v>
      </c>
    </row>
    <row r="403" spans="1:14" ht="15" x14ac:dyDescent="0.25">
      <c r="A403" s="63"/>
      <c r="B403" s="60"/>
      <c r="C403" s="64"/>
      <c r="D403" s="5" t="str">
        <f>IF(C403="","",VLOOKUP(C403,[1]tableaux!$D$5:E$65,2,FALSE))</f>
        <v/>
      </c>
      <c r="E403" s="65"/>
      <c r="F403" s="66"/>
      <c r="G403" s="61"/>
      <c r="H403" s="67" t="str">
        <f>IF(B403="","",VLOOKUP(B403,[1]tableaux!$A$4:$B$511,2,FALSE))</f>
        <v/>
      </c>
      <c r="I403" s="68"/>
      <c r="J403" s="68"/>
      <c r="K403" s="69"/>
      <c r="L403" s="69"/>
      <c r="M403" s="70" t="str">
        <f t="shared" si="6"/>
        <v/>
      </c>
      <c r="N403" s="71">
        <f t="shared" si="7"/>
        <v>0</v>
      </c>
    </row>
    <row r="404" spans="1:14" ht="15" x14ac:dyDescent="0.25">
      <c r="A404" s="63"/>
      <c r="B404" s="60"/>
      <c r="C404" s="64"/>
      <c r="D404" s="5" t="str">
        <f>IF(C404="","",VLOOKUP(C404,[1]tableaux!$D$5:E$65,2,FALSE))</f>
        <v/>
      </c>
      <c r="E404" s="65"/>
      <c r="F404" s="66"/>
      <c r="G404" s="61"/>
      <c r="H404" s="67" t="str">
        <f>IF(B404="","",VLOOKUP(B404,[1]tableaux!$A$4:$B$511,2,FALSE))</f>
        <v/>
      </c>
      <c r="I404" s="68"/>
      <c r="J404" s="68"/>
      <c r="K404" s="69"/>
      <c r="L404" s="69"/>
      <c r="M404" s="70" t="str">
        <f t="shared" si="6"/>
        <v/>
      </c>
      <c r="N404" s="71">
        <f t="shared" si="7"/>
        <v>0</v>
      </c>
    </row>
    <row r="405" spans="1:14" ht="15" x14ac:dyDescent="0.25">
      <c r="A405" s="63"/>
      <c r="B405" s="60"/>
      <c r="C405" s="64"/>
      <c r="D405" s="5" t="str">
        <f>IF(C405="","",VLOOKUP(C405,[1]tableaux!$D$5:E$65,2,FALSE))</f>
        <v/>
      </c>
      <c r="E405" s="65"/>
      <c r="F405" s="66"/>
      <c r="G405" s="61"/>
      <c r="H405" s="67" t="str">
        <f>IF(B405="","",VLOOKUP(B405,[1]tableaux!$A$4:$B$511,2,FALSE))</f>
        <v/>
      </c>
      <c r="I405" s="68"/>
      <c r="J405" s="68"/>
      <c r="K405" s="69"/>
      <c r="L405" s="69"/>
      <c r="M405" s="70" t="str">
        <f t="shared" si="6"/>
        <v/>
      </c>
      <c r="N405" s="71">
        <f t="shared" si="7"/>
        <v>0</v>
      </c>
    </row>
    <row r="406" spans="1:14" ht="15" x14ac:dyDescent="0.25">
      <c r="A406" s="63"/>
      <c r="B406" s="60"/>
      <c r="C406" s="64"/>
      <c r="D406" s="5" t="str">
        <f>IF(C406="","",VLOOKUP(C406,[1]tableaux!$D$5:E$65,2,FALSE))</f>
        <v/>
      </c>
      <c r="E406" s="65"/>
      <c r="F406" s="66"/>
      <c r="G406" s="61"/>
      <c r="H406" s="67" t="str">
        <f>IF(B406="","",VLOOKUP(B406,[1]tableaux!$A$4:$B$511,2,FALSE))</f>
        <v/>
      </c>
      <c r="I406" s="68"/>
      <c r="J406" s="68"/>
      <c r="K406" s="69"/>
      <c r="L406" s="69"/>
      <c r="M406" s="70" t="str">
        <f t="shared" si="6"/>
        <v/>
      </c>
      <c r="N406" s="71">
        <f t="shared" si="7"/>
        <v>0</v>
      </c>
    </row>
    <row r="407" spans="1:14" ht="15" x14ac:dyDescent="0.25">
      <c r="A407" s="63"/>
      <c r="B407" s="60"/>
      <c r="C407" s="64"/>
      <c r="D407" s="5" t="str">
        <f>IF(C407="","",VLOOKUP(C407,[1]tableaux!$D$5:E$65,2,FALSE))</f>
        <v/>
      </c>
      <c r="E407" s="65"/>
      <c r="F407" s="66"/>
      <c r="G407" s="61"/>
      <c r="H407" s="67" t="str">
        <f>IF(B407="","",VLOOKUP(B407,[1]tableaux!$A$4:$B$511,2,FALSE))</f>
        <v/>
      </c>
      <c r="I407" s="68"/>
      <c r="J407" s="68"/>
      <c r="K407" s="69"/>
      <c r="L407" s="69"/>
      <c r="M407" s="70" t="str">
        <f t="shared" ref="M407:M470" si="8">IF(AND(G407="",K407&lt;&gt;"gie"),H407,"")</f>
        <v/>
      </c>
      <c r="N407" s="71">
        <f t="shared" ref="N407:N470" si="9">IF(G407="",F407,"")</f>
        <v>0</v>
      </c>
    </row>
    <row r="408" spans="1:14" ht="15" x14ac:dyDescent="0.25">
      <c r="A408" s="63"/>
      <c r="B408" s="60"/>
      <c r="C408" s="64"/>
      <c r="D408" s="5" t="str">
        <f>IF(C408="","",VLOOKUP(C408,[1]tableaux!$D$5:E$65,2,FALSE))</f>
        <v/>
      </c>
      <c r="E408" s="65"/>
      <c r="F408" s="66"/>
      <c r="G408" s="61"/>
      <c r="H408" s="67" t="str">
        <f>IF(B408="","",VLOOKUP(B408,[1]tableaux!$A$4:$B$511,2,FALSE))</f>
        <v/>
      </c>
      <c r="I408" s="68"/>
      <c r="J408" s="68"/>
      <c r="K408" s="69"/>
      <c r="L408" s="69"/>
      <c r="M408" s="70" t="str">
        <f t="shared" si="8"/>
        <v/>
      </c>
      <c r="N408" s="71">
        <f t="shared" si="9"/>
        <v>0</v>
      </c>
    </row>
    <row r="409" spans="1:14" ht="15" x14ac:dyDescent="0.25">
      <c r="A409" s="63"/>
      <c r="B409" s="60"/>
      <c r="C409" s="64"/>
      <c r="D409" s="5" t="str">
        <f>IF(C409="","",VLOOKUP(C409,[1]tableaux!$D$5:E$65,2,FALSE))</f>
        <v/>
      </c>
      <c r="E409" s="65"/>
      <c r="F409" s="66"/>
      <c r="G409" s="61"/>
      <c r="H409" s="67" t="str">
        <f>IF(B409="","",VLOOKUP(B409,[1]tableaux!$A$4:$B$511,2,FALSE))</f>
        <v/>
      </c>
      <c r="I409" s="68"/>
      <c r="J409" s="68"/>
      <c r="K409" s="69"/>
      <c r="L409" s="69"/>
      <c r="M409" s="70" t="str">
        <f t="shared" si="8"/>
        <v/>
      </c>
      <c r="N409" s="71">
        <f t="shared" si="9"/>
        <v>0</v>
      </c>
    </row>
    <row r="410" spans="1:14" ht="15" x14ac:dyDescent="0.25">
      <c r="A410" s="63"/>
      <c r="B410" s="60"/>
      <c r="C410" s="64"/>
      <c r="D410" s="5" t="str">
        <f>IF(C410="","",VLOOKUP(C410,[1]tableaux!$D$5:E$65,2,FALSE))</f>
        <v/>
      </c>
      <c r="E410" s="65"/>
      <c r="F410" s="66"/>
      <c r="G410" s="61"/>
      <c r="H410" s="67" t="str">
        <f>IF(B410="","",VLOOKUP(B410,[1]tableaux!$A$4:$B$511,2,FALSE))</f>
        <v/>
      </c>
      <c r="I410" s="68"/>
      <c r="J410" s="68"/>
      <c r="K410" s="69"/>
      <c r="L410" s="69"/>
      <c r="M410" s="70" t="str">
        <f t="shared" si="8"/>
        <v/>
      </c>
      <c r="N410" s="71">
        <f t="shared" si="9"/>
        <v>0</v>
      </c>
    </row>
    <row r="411" spans="1:14" ht="15" x14ac:dyDescent="0.25">
      <c r="A411" s="63"/>
      <c r="B411" s="60"/>
      <c r="C411" s="64"/>
      <c r="D411" s="5" t="str">
        <f>IF(C411="","",VLOOKUP(C411,[1]tableaux!$D$5:E$65,2,FALSE))</f>
        <v/>
      </c>
      <c r="E411" s="65"/>
      <c r="F411" s="66"/>
      <c r="G411" s="61"/>
      <c r="H411" s="67" t="str">
        <f>IF(B411="","",VLOOKUP(B411,[1]tableaux!$A$4:$B$511,2,FALSE))</f>
        <v/>
      </c>
      <c r="I411" s="68"/>
      <c r="J411" s="68"/>
      <c r="K411" s="69"/>
      <c r="L411" s="69"/>
      <c r="M411" s="70" t="str">
        <f t="shared" si="8"/>
        <v/>
      </c>
      <c r="N411" s="71">
        <f t="shared" si="9"/>
        <v>0</v>
      </c>
    </row>
    <row r="412" spans="1:14" ht="15" x14ac:dyDescent="0.25">
      <c r="A412" s="63"/>
      <c r="B412" s="60"/>
      <c r="C412" s="64"/>
      <c r="D412" s="5" t="str">
        <f>IF(C412="","",VLOOKUP(C412,[1]tableaux!$D$5:E$65,2,FALSE))</f>
        <v/>
      </c>
      <c r="E412" s="65"/>
      <c r="F412" s="66"/>
      <c r="G412" s="61"/>
      <c r="H412" s="67" t="str">
        <f>IF(B412="","",VLOOKUP(B412,[1]tableaux!$A$4:$B$511,2,FALSE))</f>
        <v/>
      </c>
      <c r="I412" s="68"/>
      <c r="J412" s="68"/>
      <c r="K412" s="69"/>
      <c r="L412" s="69"/>
      <c r="M412" s="70" t="str">
        <f t="shared" si="8"/>
        <v/>
      </c>
      <c r="N412" s="71">
        <f t="shared" si="9"/>
        <v>0</v>
      </c>
    </row>
    <row r="413" spans="1:14" ht="15" x14ac:dyDescent="0.25">
      <c r="A413" s="63"/>
      <c r="B413" s="60"/>
      <c r="C413" s="64"/>
      <c r="D413" s="5" t="str">
        <f>IF(C413="","",VLOOKUP(C413,[1]tableaux!$D$5:E$65,2,FALSE))</f>
        <v/>
      </c>
      <c r="E413" s="65"/>
      <c r="F413" s="66"/>
      <c r="G413" s="61"/>
      <c r="H413" s="67" t="str">
        <f>IF(B413="","",VLOOKUP(B413,[1]tableaux!$A$4:$B$511,2,FALSE))</f>
        <v/>
      </c>
      <c r="I413" s="68"/>
      <c r="J413" s="68"/>
      <c r="K413" s="69"/>
      <c r="L413" s="69"/>
      <c r="M413" s="70" t="str">
        <f t="shared" si="8"/>
        <v/>
      </c>
      <c r="N413" s="71">
        <f t="shared" si="9"/>
        <v>0</v>
      </c>
    </row>
    <row r="414" spans="1:14" ht="15" x14ac:dyDescent="0.25">
      <c r="A414" s="63"/>
      <c r="B414" s="60"/>
      <c r="C414" s="64"/>
      <c r="D414" s="5" t="str">
        <f>IF(C414="","",VLOOKUP(C414,[1]tableaux!$D$5:E$65,2,FALSE))</f>
        <v/>
      </c>
      <c r="E414" s="65"/>
      <c r="F414" s="66"/>
      <c r="G414" s="61"/>
      <c r="H414" s="67" t="str">
        <f>IF(B414="","",VLOOKUP(B414,[1]tableaux!$A$4:$B$511,2,FALSE))</f>
        <v/>
      </c>
      <c r="I414" s="68"/>
      <c r="J414" s="68"/>
      <c r="K414" s="69"/>
      <c r="L414" s="69"/>
      <c r="M414" s="70" t="str">
        <f t="shared" si="8"/>
        <v/>
      </c>
      <c r="N414" s="71">
        <f t="shared" si="9"/>
        <v>0</v>
      </c>
    </row>
    <row r="415" spans="1:14" ht="15" x14ac:dyDescent="0.25">
      <c r="A415" s="63"/>
      <c r="B415" s="60"/>
      <c r="C415" s="64"/>
      <c r="D415" s="5" t="str">
        <f>IF(C415="","",VLOOKUP(C415,[1]tableaux!$D$5:E$65,2,FALSE))</f>
        <v/>
      </c>
      <c r="E415" s="65"/>
      <c r="F415" s="66"/>
      <c r="G415" s="61"/>
      <c r="H415" s="67" t="str">
        <f>IF(B415="","",VLOOKUP(B415,[1]tableaux!$A$4:$B$511,2,FALSE))</f>
        <v/>
      </c>
      <c r="I415" s="68"/>
      <c r="J415" s="68"/>
      <c r="K415" s="69"/>
      <c r="L415" s="69"/>
      <c r="M415" s="70" t="str">
        <f t="shared" si="8"/>
        <v/>
      </c>
      <c r="N415" s="71">
        <f t="shared" si="9"/>
        <v>0</v>
      </c>
    </row>
    <row r="416" spans="1:14" ht="15" x14ac:dyDescent="0.25">
      <c r="A416" s="63"/>
      <c r="B416" s="60"/>
      <c r="C416" s="64"/>
      <c r="D416" s="5" t="str">
        <f>IF(C416="","",VLOOKUP(C416,[1]tableaux!$D$5:E$65,2,FALSE))</f>
        <v/>
      </c>
      <c r="E416" s="65"/>
      <c r="F416" s="66"/>
      <c r="G416" s="61"/>
      <c r="H416" s="67" t="str">
        <f>IF(B416="","",VLOOKUP(B416,[1]tableaux!$A$4:$B$511,2,FALSE))</f>
        <v/>
      </c>
      <c r="I416" s="68"/>
      <c r="J416" s="68"/>
      <c r="K416" s="69"/>
      <c r="L416" s="69"/>
      <c r="M416" s="70" t="str">
        <f t="shared" si="8"/>
        <v/>
      </c>
      <c r="N416" s="71">
        <f t="shared" si="9"/>
        <v>0</v>
      </c>
    </row>
    <row r="417" spans="1:14" ht="15" x14ac:dyDescent="0.25">
      <c r="A417" s="63"/>
      <c r="B417" s="60"/>
      <c r="C417" s="64"/>
      <c r="D417" s="5" t="str">
        <f>IF(C417="","",VLOOKUP(C417,[1]tableaux!$D$5:E$65,2,FALSE))</f>
        <v/>
      </c>
      <c r="E417" s="65"/>
      <c r="F417" s="66"/>
      <c r="G417" s="61"/>
      <c r="H417" s="67" t="str">
        <f>IF(B417="","",VLOOKUP(B417,[1]tableaux!$A$4:$B$511,2,FALSE))</f>
        <v/>
      </c>
      <c r="I417" s="68"/>
      <c r="J417" s="68"/>
      <c r="K417" s="69"/>
      <c r="L417" s="69"/>
      <c r="M417" s="70" t="str">
        <f t="shared" si="8"/>
        <v/>
      </c>
      <c r="N417" s="71">
        <f t="shared" si="9"/>
        <v>0</v>
      </c>
    </row>
    <row r="418" spans="1:14" ht="15" x14ac:dyDescent="0.25">
      <c r="A418" s="63"/>
      <c r="B418" s="60"/>
      <c r="C418" s="64"/>
      <c r="D418" s="5" t="str">
        <f>IF(C418="","",VLOOKUP(C418,[1]tableaux!$D$5:E$65,2,FALSE))</f>
        <v/>
      </c>
      <c r="E418" s="65"/>
      <c r="F418" s="66"/>
      <c r="G418" s="61"/>
      <c r="H418" s="67" t="str">
        <f>IF(B418="","",VLOOKUP(B418,[1]tableaux!$A$4:$B$511,2,FALSE))</f>
        <v/>
      </c>
      <c r="I418" s="68"/>
      <c r="J418" s="68"/>
      <c r="K418" s="69"/>
      <c r="L418" s="69"/>
      <c r="M418" s="70" t="str">
        <f t="shared" si="8"/>
        <v/>
      </c>
      <c r="N418" s="71">
        <f t="shared" si="9"/>
        <v>0</v>
      </c>
    </row>
    <row r="419" spans="1:14" ht="15" x14ac:dyDescent="0.25">
      <c r="A419" s="63"/>
      <c r="B419" s="60"/>
      <c r="C419" s="64"/>
      <c r="D419" s="5" t="str">
        <f>IF(C419="","",VLOOKUP(C419,[1]tableaux!$D$5:E$65,2,FALSE))</f>
        <v/>
      </c>
      <c r="E419" s="65"/>
      <c r="F419" s="66"/>
      <c r="G419" s="61"/>
      <c r="H419" s="67" t="str">
        <f>IF(B419="","",VLOOKUP(B419,[1]tableaux!$A$4:$B$511,2,FALSE))</f>
        <v/>
      </c>
      <c r="I419" s="68"/>
      <c r="J419" s="68"/>
      <c r="K419" s="69"/>
      <c r="L419" s="69"/>
      <c r="M419" s="70" t="str">
        <f t="shared" si="8"/>
        <v/>
      </c>
      <c r="N419" s="71">
        <f t="shared" si="9"/>
        <v>0</v>
      </c>
    </row>
    <row r="420" spans="1:14" ht="15" x14ac:dyDescent="0.25">
      <c r="A420" s="63"/>
      <c r="B420" s="60"/>
      <c r="C420" s="64"/>
      <c r="D420" s="5" t="str">
        <f>IF(C420="","",VLOOKUP(C420,[1]tableaux!$D$5:E$65,2,FALSE))</f>
        <v/>
      </c>
      <c r="E420" s="65"/>
      <c r="F420" s="66"/>
      <c r="G420" s="61"/>
      <c r="H420" s="67" t="str">
        <f>IF(B420="","",VLOOKUP(B420,[1]tableaux!$A$4:$B$511,2,FALSE))</f>
        <v/>
      </c>
      <c r="I420" s="68"/>
      <c r="J420" s="68"/>
      <c r="K420" s="69"/>
      <c r="L420" s="69"/>
      <c r="M420" s="70" t="str">
        <f t="shared" si="8"/>
        <v/>
      </c>
      <c r="N420" s="71">
        <f t="shared" si="9"/>
        <v>0</v>
      </c>
    </row>
    <row r="421" spans="1:14" ht="15" x14ac:dyDescent="0.25">
      <c r="A421" s="63"/>
      <c r="B421" s="60"/>
      <c r="C421" s="64"/>
      <c r="D421" s="5" t="str">
        <f>IF(C421="","",VLOOKUP(C421,[1]tableaux!$D$5:E$65,2,FALSE))</f>
        <v/>
      </c>
      <c r="E421" s="65"/>
      <c r="F421" s="66"/>
      <c r="G421" s="61"/>
      <c r="H421" s="67" t="str">
        <f>IF(B421="","",VLOOKUP(B421,[1]tableaux!$A$4:$B$511,2,FALSE))</f>
        <v/>
      </c>
      <c r="I421" s="68"/>
      <c r="J421" s="68"/>
      <c r="K421" s="69"/>
      <c r="L421" s="69"/>
      <c r="M421" s="70" t="str">
        <f t="shared" si="8"/>
        <v/>
      </c>
      <c r="N421" s="71">
        <f t="shared" si="9"/>
        <v>0</v>
      </c>
    </row>
    <row r="422" spans="1:14" ht="15" x14ac:dyDescent="0.25">
      <c r="A422" s="63"/>
      <c r="B422" s="60"/>
      <c r="C422" s="64"/>
      <c r="D422" s="5" t="str">
        <f>IF(C422="","",VLOOKUP(C422,[1]tableaux!$D$5:E$65,2,FALSE))</f>
        <v/>
      </c>
      <c r="E422" s="65"/>
      <c r="F422" s="66"/>
      <c r="G422" s="61"/>
      <c r="H422" s="67" t="str">
        <f>IF(B422="","",VLOOKUP(B422,[1]tableaux!$A$4:$B$511,2,FALSE))</f>
        <v/>
      </c>
      <c r="I422" s="68"/>
      <c r="J422" s="68"/>
      <c r="K422" s="69"/>
      <c r="L422" s="69"/>
      <c r="M422" s="70" t="str">
        <f t="shared" si="8"/>
        <v/>
      </c>
      <c r="N422" s="71">
        <f t="shared" si="9"/>
        <v>0</v>
      </c>
    </row>
    <row r="423" spans="1:14" ht="15" x14ac:dyDescent="0.25">
      <c r="A423" s="63"/>
      <c r="B423" s="60"/>
      <c r="C423" s="64"/>
      <c r="D423" s="5" t="str">
        <f>IF(C423="","",VLOOKUP(C423,[1]tableaux!$D$5:E$65,2,FALSE))</f>
        <v/>
      </c>
      <c r="E423" s="65"/>
      <c r="F423" s="66"/>
      <c r="G423" s="61"/>
      <c r="H423" s="67" t="str">
        <f>IF(B423="","",VLOOKUP(B423,[1]tableaux!$A$4:$B$511,2,FALSE))</f>
        <v/>
      </c>
      <c r="I423" s="68"/>
      <c r="J423" s="68"/>
      <c r="K423" s="69"/>
      <c r="L423" s="69"/>
      <c r="M423" s="70" t="str">
        <f t="shared" si="8"/>
        <v/>
      </c>
      <c r="N423" s="71">
        <f t="shared" si="9"/>
        <v>0</v>
      </c>
    </row>
    <row r="424" spans="1:14" ht="15" x14ac:dyDescent="0.25">
      <c r="A424" s="63"/>
      <c r="B424" s="60"/>
      <c r="C424" s="64"/>
      <c r="D424" s="5" t="str">
        <f>IF(C424="","",VLOOKUP(C424,[1]tableaux!$D$5:E$65,2,FALSE))</f>
        <v/>
      </c>
      <c r="E424" s="65"/>
      <c r="F424" s="66"/>
      <c r="G424" s="61"/>
      <c r="H424" s="67" t="str">
        <f>IF(B424="","",VLOOKUP(B424,[1]tableaux!$A$4:$B$511,2,FALSE))</f>
        <v/>
      </c>
      <c r="I424" s="68"/>
      <c r="J424" s="68"/>
      <c r="K424" s="69"/>
      <c r="L424" s="69"/>
      <c r="M424" s="70" t="str">
        <f t="shared" si="8"/>
        <v/>
      </c>
      <c r="N424" s="71">
        <f t="shared" si="9"/>
        <v>0</v>
      </c>
    </row>
    <row r="425" spans="1:14" ht="15" x14ac:dyDescent="0.25">
      <c r="A425" s="63"/>
      <c r="B425" s="60"/>
      <c r="C425" s="64"/>
      <c r="D425" s="5" t="str">
        <f>IF(C425="","",VLOOKUP(C425,[1]tableaux!$D$5:E$65,2,FALSE))</f>
        <v/>
      </c>
      <c r="E425" s="65"/>
      <c r="F425" s="66"/>
      <c r="G425" s="61"/>
      <c r="H425" s="67" t="str">
        <f>IF(B425="","",VLOOKUP(B425,[1]tableaux!$A$4:$B$511,2,FALSE))</f>
        <v/>
      </c>
      <c r="I425" s="68"/>
      <c r="J425" s="68"/>
      <c r="K425" s="69"/>
      <c r="L425" s="69"/>
      <c r="M425" s="70" t="str">
        <f t="shared" si="8"/>
        <v/>
      </c>
      <c r="N425" s="71">
        <f t="shared" si="9"/>
        <v>0</v>
      </c>
    </row>
    <row r="426" spans="1:14" ht="15" x14ac:dyDescent="0.25">
      <c r="A426" s="63"/>
      <c r="B426" s="60"/>
      <c r="C426" s="64"/>
      <c r="D426" s="5" t="str">
        <f>IF(C426="","",VLOOKUP(C426,[1]tableaux!$D$5:E$65,2,FALSE))</f>
        <v/>
      </c>
      <c r="E426" s="65"/>
      <c r="F426" s="66"/>
      <c r="G426" s="61"/>
      <c r="H426" s="67" t="str">
        <f>IF(B426="","",VLOOKUP(B426,[1]tableaux!$A$4:$B$511,2,FALSE))</f>
        <v/>
      </c>
      <c r="I426" s="68"/>
      <c r="J426" s="68"/>
      <c r="K426" s="69"/>
      <c r="L426" s="69"/>
      <c r="M426" s="70" t="str">
        <f t="shared" si="8"/>
        <v/>
      </c>
      <c r="N426" s="71">
        <f t="shared" si="9"/>
        <v>0</v>
      </c>
    </row>
    <row r="427" spans="1:14" ht="15" x14ac:dyDescent="0.25">
      <c r="A427" s="63"/>
      <c r="B427" s="60"/>
      <c r="C427" s="64"/>
      <c r="D427" s="5" t="str">
        <f>IF(C427="","",VLOOKUP(C427,[1]tableaux!$D$5:E$65,2,FALSE))</f>
        <v/>
      </c>
      <c r="E427" s="65"/>
      <c r="F427" s="66"/>
      <c r="G427" s="61"/>
      <c r="H427" s="67" t="str">
        <f>IF(B427="","",VLOOKUP(B427,[1]tableaux!$A$4:$B$511,2,FALSE))</f>
        <v/>
      </c>
      <c r="I427" s="68"/>
      <c r="J427" s="68"/>
      <c r="K427" s="69"/>
      <c r="L427" s="69"/>
      <c r="M427" s="70" t="str">
        <f t="shared" si="8"/>
        <v/>
      </c>
      <c r="N427" s="71">
        <f t="shared" si="9"/>
        <v>0</v>
      </c>
    </row>
    <row r="428" spans="1:14" ht="15" x14ac:dyDescent="0.25">
      <c r="A428" s="63"/>
      <c r="B428" s="60"/>
      <c r="C428" s="64"/>
      <c r="D428" s="5" t="str">
        <f>IF(C428="","",VLOOKUP(C428,[1]tableaux!$D$5:E$65,2,FALSE))</f>
        <v/>
      </c>
      <c r="E428" s="65"/>
      <c r="F428" s="66"/>
      <c r="G428" s="61"/>
      <c r="H428" s="67" t="str">
        <f>IF(B428="","",VLOOKUP(B428,[1]tableaux!$A$4:$B$511,2,FALSE))</f>
        <v/>
      </c>
      <c r="I428" s="68"/>
      <c r="J428" s="68"/>
      <c r="K428" s="69"/>
      <c r="L428" s="69"/>
      <c r="M428" s="70" t="str">
        <f t="shared" si="8"/>
        <v/>
      </c>
      <c r="N428" s="71">
        <f t="shared" si="9"/>
        <v>0</v>
      </c>
    </row>
    <row r="429" spans="1:14" ht="15" x14ac:dyDescent="0.25">
      <c r="A429" s="63"/>
      <c r="B429" s="60"/>
      <c r="C429" s="64"/>
      <c r="D429" s="5" t="str">
        <f>IF(C429="","",VLOOKUP(C429,[1]tableaux!$D$5:E$65,2,FALSE))</f>
        <v/>
      </c>
      <c r="E429" s="65"/>
      <c r="F429" s="66"/>
      <c r="G429" s="61"/>
      <c r="H429" s="67" t="str">
        <f>IF(B429="","",VLOOKUP(B429,[1]tableaux!$A$4:$B$511,2,FALSE))</f>
        <v/>
      </c>
      <c r="I429" s="68"/>
      <c r="J429" s="68"/>
      <c r="K429" s="69"/>
      <c r="L429" s="69"/>
      <c r="M429" s="70" t="str">
        <f t="shared" si="8"/>
        <v/>
      </c>
      <c r="N429" s="71">
        <f t="shared" si="9"/>
        <v>0</v>
      </c>
    </row>
    <row r="430" spans="1:14" ht="15" x14ac:dyDescent="0.25">
      <c r="A430" s="63"/>
      <c r="B430" s="60"/>
      <c r="C430" s="64"/>
      <c r="D430" s="5" t="str">
        <f>IF(C430="","",VLOOKUP(C430,[1]tableaux!$D$5:E$65,2,FALSE))</f>
        <v/>
      </c>
      <c r="E430" s="65"/>
      <c r="F430" s="66"/>
      <c r="G430" s="61"/>
      <c r="H430" s="67" t="str">
        <f>IF(B430="","",VLOOKUP(B430,[1]tableaux!$A$4:$B$511,2,FALSE))</f>
        <v/>
      </c>
      <c r="I430" s="68"/>
      <c r="J430" s="68"/>
      <c r="K430" s="69"/>
      <c r="L430" s="69"/>
      <c r="M430" s="70" t="str">
        <f t="shared" si="8"/>
        <v/>
      </c>
      <c r="N430" s="71">
        <f t="shared" si="9"/>
        <v>0</v>
      </c>
    </row>
    <row r="431" spans="1:14" ht="15" x14ac:dyDescent="0.25">
      <c r="A431" s="63"/>
      <c r="B431" s="60"/>
      <c r="C431" s="64"/>
      <c r="D431" s="5" t="str">
        <f>IF(C431="","",VLOOKUP(C431,[1]tableaux!$D$5:E$65,2,FALSE))</f>
        <v/>
      </c>
      <c r="E431" s="65"/>
      <c r="F431" s="66"/>
      <c r="G431" s="61"/>
      <c r="H431" s="67" t="str">
        <f>IF(B431="","",VLOOKUP(B431,[1]tableaux!$A$4:$B$511,2,FALSE))</f>
        <v/>
      </c>
      <c r="I431" s="68"/>
      <c r="J431" s="68"/>
      <c r="K431" s="69"/>
      <c r="L431" s="69"/>
      <c r="M431" s="70" t="str">
        <f t="shared" si="8"/>
        <v/>
      </c>
      <c r="N431" s="71">
        <f t="shared" si="9"/>
        <v>0</v>
      </c>
    </row>
    <row r="432" spans="1:14" ht="15" x14ac:dyDescent="0.25">
      <c r="A432" s="63"/>
      <c r="B432" s="60"/>
      <c r="C432" s="64"/>
      <c r="D432" s="5" t="str">
        <f>IF(C432="","",VLOOKUP(C432,[1]tableaux!$D$5:E$65,2,FALSE))</f>
        <v/>
      </c>
      <c r="E432" s="65"/>
      <c r="F432" s="66"/>
      <c r="G432" s="61"/>
      <c r="H432" s="67" t="str">
        <f>IF(B432="","",VLOOKUP(B432,[1]tableaux!$A$4:$B$511,2,FALSE))</f>
        <v/>
      </c>
      <c r="I432" s="68"/>
      <c r="J432" s="68"/>
      <c r="K432" s="69"/>
      <c r="L432" s="69"/>
      <c r="M432" s="70" t="str">
        <f t="shared" si="8"/>
        <v/>
      </c>
      <c r="N432" s="71">
        <f t="shared" si="9"/>
        <v>0</v>
      </c>
    </row>
    <row r="433" spans="1:14" ht="15" x14ac:dyDescent="0.25">
      <c r="A433" s="63"/>
      <c r="B433" s="60"/>
      <c r="C433" s="64"/>
      <c r="D433" s="5" t="str">
        <f>IF(C433="","",VLOOKUP(C433,[1]tableaux!$D$5:E$65,2,FALSE))</f>
        <v/>
      </c>
      <c r="E433" s="65"/>
      <c r="F433" s="66"/>
      <c r="G433" s="61"/>
      <c r="H433" s="67" t="str">
        <f>IF(B433="","",VLOOKUP(B433,[1]tableaux!$A$4:$B$511,2,FALSE))</f>
        <v/>
      </c>
      <c r="I433" s="68"/>
      <c r="J433" s="68"/>
      <c r="K433" s="69"/>
      <c r="L433" s="69"/>
      <c r="M433" s="70" t="str">
        <f t="shared" si="8"/>
        <v/>
      </c>
      <c r="N433" s="71">
        <f t="shared" si="9"/>
        <v>0</v>
      </c>
    </row>
    <row r="434" spans="1:14" ht="15" x14ac:dyDescent="0.25">
      <c r="A434" s="63"/>
      <c r="B434" s="60"/>
      <c r="C434" s="64"/>
      <c r="D434" s="5" t="str">
        <f>IF(C434="","",VLOOKUP(C434,[1]tableaux!$D$5:E$65,2,FALSE))</f>
        <v/>
      </c>
      <c r="E434" s="65"/>
      <c r="F434" s="66"/>
      <c r="G434" s="61"/>
      <c r="H434" s="67" t="str">
        <f>IF(B434="","",VLOOKUP(B434,[1]tableaux!$A$4:$B$511,2,FALSE))</f>
        <v/>
      </c>
      <c r="I434" s="68"/>
      <c r="J434" s="68"/>
      <c r="K434" s="69"/>
      <c r="L434" s="69"/>
      <c r="M434" s="70" t="str">
        <f t="shared" si="8"/>
        <v/>
      </c>
      <c r="N434" s="71">
        <f t="shared" si="9"/>
        <v>0</v>
      </c>
    </row>
    <row r="435" spans="1:14" ht="15" x14ac:dyDescent="0.25">
      <c r="A435" s="63"/>
      <c r="B435" s="60"/>
      <c r="C435" s="64"/>
      <c r="D435" s="5" t="str">
        <f>IF(C435="","",VLOOKUP(C435,[1]tableaux!$D$5:E$65,2,FALSE))</f>
        <v/>
      </c>
      <c r="E435" s="65"/>
      <c r="F435" s="66"/>
      <c r="G435" s="61"/>
      <c r="H435" s="67" t="str">
        <f>IF(B435="","",VLOOKUP(B435,[1]tableaux!$A$4:$B$511,2,FALSE))</f>
        <v/>
      </c>
      <c r="I435" s="68"/>
      <c r="J435" s="68"/>
      <c r="K435" s="69"/>
      <c r="L435" s="69"/>
      <c r="M435" s="70" t="str">
        <f t="shared" si="8"/>
        <v/>
      </c>
      <c r="N435" s="71">
        <f t="shared" si="9"/>
        <v>0</v>
      </c>
    </row>
    <row r="436" spans="1:14" ht="15" x14ac:dyDescent="0.25">
      <c r="A436" s="63"/>
      <c r="B436" s="60"/>
      <c r="C436" s="64"/>
      <c r="D436" s="5" t="str">
        <f>IF(C436="","",VLOOKUP(C436,[1]tableaux!$D$5:E$65,2,FALSE))</f>
        <v/>
      </c>
      <c r="E436" s="65"/>
      <c r="F436" s="66"/>
      <c r="G436" s="61"/>
      <c r="H436" s="67" t="str">
        <f>IF(B436="","",VLOOKUP(B436,[1]tableaux!$A$4:$B$511,2,FALSE))</f>
        <v/>
      </c>
      <c r="I436" s="68"/>
      <c r="J436" s="68"/>
      <c r="K436" s="69"/>
      <c r="L436" s="69"/>
      <c r="M436" s="70" t="str">
        <f t="shared" si="8"/>
        <v/>
      </c>
      <c r="N436" s="71">
        <f t="shared" si="9"/>
        <v>0</v>
      </c>
    </row>
    <row r="437" spans="1:14" ht="15" x14ac:dyDescent="0.25">
      <c r="A437" s="63"/>
      <c r="B437" s="60"/>
      <c r="C437" s="64"/>
      <c r="D437" s="5" t="str">
        <f>IF(C437="","",VLOOKUP(C437,[1]tableaux!$D$5:E$65,2,FALSE))</f>
        <v/>
      </c>
      <c r="E437" s="65"/>
      <c r="F437" s="66"/>
      <c r="G437" s="61"/>
      <c r="H437" s="67" t="str">
        <f>IF(B437="","",VLOOKUP(B437,[1]tableaux!$A$4:$B$511,2,FALSE))</f>
        <v/>
      </c>
      <c r="I437" s="68"/>
      <c r="J437" s="68"/>
      <c r="K437" s="69"/>
      <c r="L437" s="69"/>
      <c r="M437" s="70" t="str">
        <f t="shared" si="8"/>
        <v/>
      </c>
      <c r="N437" s="71">
        <f t="shared" si="9"/>
        <v>0</v>
      </c>
    </row>
    <row r="438" spans="1:14" ht="15" x14ac:dyDescent="0.25">
      <c r="A438" s="63"/>
      <c r="B438" s="60"/>
      <c r="C438" s="64"/>
      <c r="D438" s="5" t="str">
        <f>IF(C438="","",VLOOKUP(C438,[1]tableaux!$D$5:E$65,2,FALSE))</f>
        <v/>
      </c>
      <c r="E438" s="65"/>
      <c r="F438" s="66"/>
      <c r="G438" s="61"/>
      <c r="H438" s="67" t="str">
        <f>IF(B438="","",VLOOKUP(B438,[1]tableaux!$A$4:$B$511,2,FALSE))</f>
        <v/>
      </c>
      <c r="I438" s="68"/>
      <c r="J438" s="68"/>
      <c r="K438" s="69"/>
      <c r="L438" s="69"/>
      <c r="M438" s="70" t="str">
        <f t="shared" si="8"/>
        <v/>
      </c>
      <c r="N438" s="71">
        <f t="shared" si="9"/>
        <v>0</v>
      </c>
    </row>
    <row r="439" spans="1:14" ht="15" x14ac:dyDescent="0.25">
      <c r="A439" s="63"/>
      <c r="B439" s="60"/>
      <c r="C439" s="64"/>
      <c r="D439" s="5" t="str">
        <f>IF(C439="","",VLOOKUP(C439,[1]tableaux!$D$5:E$65,2,FALSE))</f>
        <v/>
      </c>
      <c r="E439" s="65"/>
      <c r="F439" s="66"/>
      <c r="G439" s="61"/>
      <c r="H439" s="67" t="str">
        <f>IF(B439="","",VLOOKUP(B439,[1]tableaux!$A$4:$B$511,2,FALSE))</f>
        <v/>
      </c>
      <c r="I439" s="68"/>
      <c r="J439" s="68"/>
      <c r="K439" s="69"/>
      <c r="L439" s="69"/>
      <c r="M439" s="70" t="str">
        <f t="shared" si="8"/>
        <v/>
      </c>
      <c r="N439" s="71">
        <f t="shared" si="9"/>
        <v>0</v>
      </c>
    </row>
    <row r="440" spans="1:14" ht="15" x14ac:dyDescent="0.25">
      <c r="A440" s="63"/>
      <c r="B440" s="60"/>
      <c r="C440" s="64"/>
      <c r="D440" s="5" t="str">
        <f>IF(C440="","",VLOOKUP(C440,[1]tableaux!$D$5:E$65,2,FALSE))</f>
        <v/>
      </c>
      <c r="E440" s="65"/>
      <c r="F440" s="66"/>
      <c r="G440" s="61"/>
      <c r="H440" s="67" t="str">
        <f>IF(B440="","",VLOOKUP(B440,[1]tableaux!$A$4:$B$511,2,FALSE))</f>
        <v/>
      </c>
      <c r="I440" s="68"/>
      <c r="J440" s="68"/>
      <c r="K440" s="69"/>
      <c r="L440" s="69"/>
      <c r="M440" s="70" t="str">
        <f t="shared" si="8"/>
        <v/>
      </c>
      <c r="N440" s="71">
        <f t="shared" si="9"/>
        <v>0</v>
      </c>
    </row>
    <row r="441" spans="1:14" ht="15" x14ac:dyDescent="0.25">
      <c r="A441" s="63"/>
      <c r="B441" s="60"/>
      <c r="C441" s="64"/>
      <c r="D441" s="5" t="str">
        <f>IF(C441="","",VLOOKUP(C441,[1]tableaux!$D$5:E$65,2,FALSE))</f>
        <v/>
      </c>
      <c r="E441" s="65"/>
      <c r="F441" s="66"/>
      <c r="G441" s="61"/>
      <c r="H441" s="67" t="str">
        <f>IF(B441="","",VLOOKUP(B441,[1]tableaux!$A$4:$B$511,2,FALSE))</f>
        <v/>
      </c>
      <c r="I441" s="68"/>
      <c r="J441" s="68"/>
      <c r="K441" s="69"/>
      <c r="L441" s="69"/>
      <c r="M441" s="70" t="str">
        <f t="shared" si="8"/>
        <v/>
      </c>
      <c r="N441" s="71">
        <f t="shared" si="9"/>
        <v>0</v>
      </c>
    </row>
    <row r="442" spans="1:14" ht="15" x14ac:dyDescent="0.25">
      <c r="A442" s="63"/>
      <c r="B442" s="60"/>
      <c r="C442" s="64"/>
      <c r="D442" s="5" t="str">
        <f>IF(C442="","",VLOOKUP(C442,[1]tableaux!$D$5:E$65,2,FALSE))</f>
        <v/>
      </c>
      <c r="E442" s="65"/>
      <c r="F442" s="66"/>
      <c r="G442" s="61"/>
      <c r="H442" s="67" t="str">
        <f>IF(B442="","",VLOOKUP(B442,[1]tableaux!$A$4:$B$511,2,FALSE))</f>
        <v/>
      </c>
      <c r="I442" s="68"/>
      <c r="J442" s="68"/>
      <c r="K442" s="69"/>
      <c r="L442" s="69"/>
      <c r="M442" s="70" t="str">
        <f t="shared" si="8"/>
        <v/>
      </c>
      <c r="N442" s="71">
        <f t="shared" si="9"/>
        <v>0</v>
      </c>
    </row>
    <row r="443" spans="1:14" ht="15" x14ac:dyDescent="0.25">
      <c r="A443" s="63"/>
      <c r="B443" s="60"/>
      <c r="C443" s="64"/>
      <c r="D443" s="5" t="str">
        <f>IF(C443="","",VLOOKUP(C443,[1]tableaux!$D$5:E$65,2,FALSE))</f>
        <v/>
      </c>
      <c r="E443" s="65"/>
      <c r="F443" s="66"/>
      <c r="G443" s="61"/>
      <c r="H443" s="67" t="str">
        <f>IF(B443="","",VLOOKUP(B443,[1]tableaux!$A$4:$B$511,2,FALSE))</f>
        <v/>
      </c>
      <c r="I443" s="68"/>
      <c r="J443" s="68"/>
      <c r="K443" s="69"/>
      <c r="L443" s="69"/>
      <c r="M443" s="70" t="str">
        <f t="shared" si="8"/>
        <v/>
      </c>
      <c r="N443" s="71">
        <f t="shared" si="9"/>
        <v>0</v>
      </c>
    </row>
    <row r="444" spans="1:14" ht="15" x14ac:dyDescent="0.25">
      <c r="A444" s="63"/>
      <c r="B444" s="60"/>
      <c r="C444" s="64"/>
      <c r="D444" s="5" t="str">
        <f>IF(C444="","",VLOOKUP(C444,[1]tableaux!$D$5:E$65,2,FALSE))</f>
        <v/>
      </c>
      <c r="E444" s="65"/>
      <c r="F444" s="66"/>
      <c r="G444" s="61"/>
      <c r="H444" s="67" t="str">
        <f>IF(B444="","",VLOOKUP(B444,[1]tableaux!$A$4:$B$511,2,FALSE))</f>
        <v/>
      </c>
      <c r="I444" s="68"/>
      <c r="J444" s="68"/>
      <c r="K444" s="69"/>
      <c r="L444" s="69"/>
      <c r="M444" s="70" t="str">
        <f t="shared" si="8"/>
        <v/>
      </c>
      <c r="N444" s="71">
        <f t="shared" si="9"/>
        <v>0</v>
      </c>
    </row>
    <row r="445" spans="1:14" ht="15" x14ac:dyDescent="0.25">
      <c r="A445" s="63"/>
      <c r="B445" s="60"/>
      <c r="C445" s="64"/>
      <c r="D445" s="5" t="str">
        <f>IF(C445="","",VLOOKUP(C445,[1]tableaux!$D$5:E$65,2,FALSE))</f>
        <v/>
      </c>
      <c r="E445" s="65"/>
      <c r="F445" s="66"/>
      <c r="G445" s="61"/>
      <c r="H445" s="67" t="str">
        <f>IF(B445="","",VLOOKUP(B445,[1]tableaux!$A$4:$B$511,2,FALSE))</f>
        <v/>
      </c>
      <c r="I445" s="68"/>
      <c r="J445" s="68"/>
      <c r="K445" s="69"/>
      <c r="L445" s="69"/>
      <c r="M445" s="70" t="str">
        <f t="shared" si="8"/>
        <v/>
      </c>
      <c r="N445" s="71">
        <f t="shared" si="9"/>
        <v>0</v>
      </c>
    </row>
    <row r="446" spans="1:14" ht="15" x14ac:dyDescent="0.25">
      <c r="A446" s="63"/>
      <c r="B446" s="60"/>
      <c r="C446" s="64"/>
      <c r="D446" s="5" t="str">
        <f>IF(C446="","",VLOOKUP(C446,[1]tableaux!$D$5:E$65,2,FALSE))</f>
        <v/>
      </c>
      <c r="E446" s="65"/>
      <c r="F446" s="66"/>
      <c r="G446" s="61"/>
      <c r="H446" s="67" t="str">
        <f>IF(B446="","",VLOOKUP(B446,[1]tableaux!$A$4:$B$511,2,FALSE))</f>
        <v/>
      </c>
      <c r="I446" s="68"/>
      <c r="J446" s="68"/>
      <c r="K446" s="69"/>
      <c r="L446" s="69"/>
      <c r="M446" s="70" t="str">
        <f t="shared" si="8"/>
        <v/>
      </c>
      <c r="N446" s="71">
        <f t="shared" si="9"/>
        <v>0</v>
      </c>
    </row>
    <row r="447" spans="1:14" ht="15" x14ac:dyDescent="0.25">
      <c r="A447" s="63"/>
      <c r="B447" s="60"/>
      <c r="C447" s="64"/>
      <c r="D447" s="5" t="str">
        <f>IF(C447="","",VLOOKUP(C447,[1]tableaux!$D$5:E$65,2,FALSE))</f>
        <v/>
      </c>
      <c r="E447" s="65"/>
      <c r="F447" s="66"/>
      <c r="G447" s="61"/>
      <c r="H447" s="67" t="str">
        <f>IF(B447="","",VLOOKUP(B447,[1]tableaux!$A$4:$B$511,2,FALSE))</f>
        <v/>
      </c>
      <c r="I447" s="68"/>
      <c r="J447" s="68"/>
      <c r="K447" s="69"/>
      <c r="L447" s="69"/>
      <c r="M447" s="70" t="str">
        <f t="shared" si="8"/>
        <v/>
      </c>
      <c r="N447" s="71">
        <f t="shared" si="9"/>
        <v>0</v>
      </c>
    </row>
    <row r="448" spans="1:14" ht="15" x14ac:dyDescent="0.25">
      <c r="A448" s="63"/>
      <c r="B448" s="60"/>
      <c r="C448" s="64"/>
      <c r="D448" s="5" t="str">
        <f>IF(C448="","",VLOOKUP(C448,[1]tableaux!$D$5:E$65,2,FALSE))</f>
        <v/>
      </c>
      <c r="E448" s="65"/>
      <c r="F448" s="66"/>
      <c r="G448" s="61"/>
      <c r="H448" s="67" t="str">
        <f>IF(B448="","",VLOOKUP(B448,[1]tableaux!$A$4:$B$511,2,FALSE))</f>
        <v/>
      </c>
      <c r="I448" s="68"/>
      <c r="J448" s="68"/>
      <c r="K448" s="69"/>
      <c r="L448" s="69"/>
      <c r="M448" s="70" t="str">
        <f t="shared" si="8"/>
        <v/>
      </c>
      <c r="N448" s="71">
        <f t="shared" si="9"/>
        <v>0</v>
      </c>
    </row>
    <row r="449" spans="1:14" ht="15" x14ac:dyDescent="0.25">
      <c r="A449" s="63"/>
      <c r="B449" s="60"/>
      <c r="C449" s="64"/>
      <c r="D449" s="5" t="str">
        <f>IF(C449="","",VLOOKUP(C449,[1]tableaux!$D$5:E$65,2,FALSE))</f>
        <v/>
      </c>
      <c r="E449" s="65"/>
      <c r="F449" s="66"/>
      <c r="G449" s="61"/>
      <c r="H449" s="67" t="str">
        <f>IF(B449="","",VLOOKUP(B449,[1]tableaux!$A$4:$B$511,2,FALSE))</f>
        <v/>
      </c>
      <c r="I449" s="68"/>
      <c r="J449" s="68"/>
      <c r="K449" s="69"/>
      <c r="L449" s="69"/>
      <c r="M449" s="70" t="str">
        <f t="shared" si="8"/>
        <v/>
      </c>
      <c r="N449" s="71">
        <f t="shared" si="9"/>
        <v>0</v>
      </c>
    </row>
    <row r="450" spans="1:14" ht="15" x14ac:dyDescent="0.25">
      <c r="A450" s="63"/>
      <c r="B450" s="60"/>
      <c r="C450" s="64"/>
      <c r="D450" s="5" t="str">
        <f>IF(C450="","",VLOOKUP(C450,[1]tableaux!$D$5:E$65,2,FALSE))</f>
        <v/>
      </c>
      <c r="E450" s="65"/>
      <c r="F450" s="66"/>
      <c r="G450" s="61"/>
      <c r="H450" s="67" t="str">
        <f>IF(B450="","",VLOOKUP(B450,[1]tableaux!$A$4:$B$511,2,FALSE))</f>
        <v/>
      </c>
      <c r="I450" s="68"/>
      <c r="J450" s="68"/>
      <c r="K450" s="69"/>
      <c r="L450" s="69"/>
      <c r="M450" s="70" t="str">
        <f t="shared" si="8"/>
        <v/>
      </c>
      <c r="N450" s="71">
        <f t="shared" si="9"/>
        <v>0</v>
      </c>
    </row>
    <row r="451" spans="1:14" ht="15" x14ac:dyDescent="0.25">
      <c r="A451" s="63"/>
      <c r="B451" s="60"/>
      <c r="C451" s="64"/>
      <c r="D451" s="5" t="str">
        <f>IF(C451="","",VLOOKUP(C451,[1]tableaux!$D$5:E$65,2,FALSE))</f>
        <v/>
      </c>
      <c r="E451" s="65"/>
      <c r="F451" s="66"/>
      <c r="G451" s="61"/>
      <c r="H451" s="67" t="str">
        <f>IF(B451="","",VLOOKUP(B451,[1]tableaux!$A$4:$B$511,2,FALSE))</f>
        <v/>
      </c>
      <c r="I451" s="68"/>
      <c r="J451" s="68"/>
      <c r="K451" s="69"/>
      <c r="L451" s="69"/>
      <c r="M451" s="70" t="str">
        <f t="shared" si="8"/>
        <v/>
      </c>
      <c r="N451" s="71">
        <f t="shared" si="9"/>
        <v>0</v>
      </c>
    </row>
    <row r="452" spans="1:14" ht="15" x14ac:dyDescent="0.25">
      <c r="A452" s="63"/>
      <c r="B452" s="60"/>
      <c r="C452" s="64"/>
      <c r="D452" s="5" t="str">
        <f>IF(C452="","",VLOOKUP(C452,[1]tableaux!$D$5:E$65,2,FALSE))</f>
        <v/>
      </c>
      <c r="E452" s="65"/>
      <c r="F452" s="66"/>
      <c r="G452" s="61"/>
      <c r="H452" s="67" t="str">
        <f>IF(B452="","",VLOOKUP(B452,[1]tableaux!$A$4:$B$511,2,FALSE))</f>
        <v/>
      </c>
      <c r="I452" s="68"/>
      <c r="J452" s="68"/>
      <c r="K452" s="69"/>
      <c r="L452" s="69"/>
      <c r="M452" s="70" t="str">
        <f t="shared" si="8"/>
        <v/>
      </c>
      <c r="N452" s="71">
        <f t="shared" si="9"/>
        <v>0</v>
      </c>
    </row>
    <row r="453" spans="1:14" ht="15" x14ac:dyDescent="0.25">
      <c r="A453" s="63"/>
      <c r="B453" s="60"/>
      <c r="C453" s="64"/>
      <c r="D453" s="5" t="str">
        <f>IF(C453="","",VLOOKUP(C453,[1]tableaux!$D$5:E$65,2,FALSE))</f>
        <v/>
      </c>
      <c r="E453" s="65"/>
      <c r="F453" s="66"/>
      <c r="G453" s="61"/>
      <c r="H453" s="67" t="str">
        <f>IF(B453="","",VLOOKUP(B453,[1]tableaux!$A$4:$B$511,2,FALSE))</f>
        <v/>
      </c>
      <c r="I453" s="68"/>
      <c r="J453" s="68"/>
      <c r="K453" s="69"/>
      <c r="L453" s="69"/>
      <c r="M453" s="70" t="str">
        <f t="shared" si="8"/>
        <v/>
      </c>
      <c r="N453" s="71">
        <f t="shared" si="9"/>
        <v>0</v>
      </c>
    </row>
    <row r="454" spans="1:14" ht="15" x14ac:dyDescent="0.25">
      <c r="A454" s="63"/>
      <c r="B454" s="60"/>
      <c r="C454" s="64"/>
      <c r="D454" s="5" t="str">
        <f>IF(C454="","",VLOOKUP(C454,[1]tableaux!$D$5:E$65,2,FALSE))</f>
        <v/>
      </c>
      <c r="E454" s="65"/>
      <c r="F454" s="66"/>
      <c r="G454" s="61"/>
      <c r="H454" s="67" t="str">
        <f>IF(B454="","",VLOOKUP(B454,[1]tableaux!$A$4:$B$511,2,FALSE))</f>
        <v/>
      </c>
      <c r="I454" s="68"/>
      <c r="J454" s="68"/>
      <c r="K454" s="69"/>
      <c r="L454" s="69"/>
      <c r="M454" s="70" t="str">
        <f t="shared" si="8"/>
        <v/>
      </c>
      <c r="N454" s="71">
        <f t="shared" si="9"/>
        <v>0</v>
      </c>
    </row>
    <row r="455" spans="1:14" ht="15" x14ac:dyDescent="0.25">
      <c r="A455" s="63"/>
      <c r="B455" s="60"/>
      <c r="C455" s="64"/>
      <c r="D455" s="5" t="str">
        <f>IF(C455="","",VLOOKUP(C455,[1]tableaux!$D$5:E$65,2,FALSE))</f>
        <v/>
      </c>
      <c r="E455" s="65"/>
      <c r="F455" s="66"/>
      <c r="G455" s="61"/>
      <c r="H455" s="67" t="str">
        <f>IF(B455="","",VLOOKUP(B455,[1]tableaux!$A$4:$B$511,2,FALSE))</f>
        <v/>
      </c>
      <c r="I455" s="68"/>
      <c r="J455" s="68"/>
      <c r="K455" s="69"/>
      <c r="L455" s="69"/>
      <c r="M455" s="70" t="str">
        <f t="shared" si="8"/>
        <v/>
      </c>
      <c r="N455" s="71">
        <f t="shared" si="9"/>
        <v>0</v>
      </c>
    </row>
    <row r="456" spans="1:14" ht="15" x14ac:dyDescent="0.25">
      <c r="A456" s="63"/>
      <c r="B456" s="60"/>
      <c r="C456" s="64"/>
      <c r="D456" s="5" t="str">
        <f>IF(C456="","",VLOOKUP(C456,[1]tableaux!$D$5:E$65,2,FALSE))</f>
        <v/>
      </c>
      <c r="E456" s="65"/>
      <c r="F456" s="66"/>
      <c r="G456" s="61"/>
      <c r="H456" s="67" t="str">
        <f>IF(B456="","",VLOOKUP(B456,[1]tableaux!$A$4:$B$511,2,FALSE))</f>
        <v/>
      </c>
      <c r="I456" s="68"/>
      <c r="J456" s="68"/>
      <c r="K456" s="69"/>
      <c r="L456" s="69"/>
      <c r="M456" s="70" t="str">
        <f t="shared" si="8"/>
        <v/>
      </c>
      <c r="N456" s="71">
        <f t="shared" si="9"/>
        <v>0</v>
      </c>
    </row>
    <row r="457" spans="1:14" ht="15" x14ac:dyDescent="0.25">
      <c r="A457" s="63"/>
      <c r="B457" s="60"/>
      <c r="C457" s="64"/>
      <c r="D457" s="5" t="str">
        <f>IF(C457="","",VLOOKUP(C457,[1]tableaux!$D$5:E$65,2,FALSE))</f>
        <v/>
      </c>
      <c r="E457" s="65"/>
      <c r="F457" s="66"/>
      <c r="G457" s="61"/>
      <c r="H457" s="67" t="str">
        <f>IF(B457="","",VLOOKUP(B457,[1]tableaux!$A$4:$B$511,2,FALSE))</f>
        <v/>
      </c>
      <c r="I457" s="68"/>
      <c r="J457" s="68"/>
      <c r="K457" s="69"/>
      <c r="L457" s="69"/>
      <c r="M457" s="70" t="str">
        <f t="shared" si="8"/>
        <v/>
      </c>
      <c r="N457" s="71">
        <f t="shared" si="9"/>
        <v>0</v>
      </c>
    </row>
    <row r="458" spans="1:14" ht="15" x14ac:dyDescent="0.25">
      <c r="A458" s="63"/>
      <c r="B458" s="60"/>
      <c r="C458" s="64"/>
      <c r="D458" s="5" t="str">
        <f>IF(C458="","",VLOOKUP(C458,[1]tableaux!$D$5:E$65,2,FALSE))</f>
        <v/>
      </c>
      <c r="E458" s="65"/>
      <c r="F458" s="66"/>
      <c r="G458" s="61"/>
      <c r="H458" s="67" t="str">
        <f>IF(B458="","",VLOOKUP(B458,[1]tableaux!$A$4:$B$511,2,FALSE))</f>
        <v/>
      </c>
      <c r="I458" s="68"/>
      <c r="J458" s="68"/>
      <c r="K458" s="69"/>
      <c r="L458" s="69"/>
      <c r="M458" s="70" t="str">
        <f t="shared" si="8"/>
        <v/>
      </c>
      <c r="N458" s="71">
        <f t="shared" si="9"/>
        <v>0</v>
      </c>
    </row>
    <row r="459" spans="1:14" ht="15" x14ac:dyDescent="0.25">
      <c r="A459" s="63"/>
      <c r="B459" s="60"/>
      <c r="C459" s="64"/>
      <c r="D459" s="5" t="str">
        <f>IF(C459="","",VLOOKUP(C459,[1]tableaux!$D$5:E$65,2,FALSE))</f>
        <v/>
      </c>
      <c r="E459" s="65"/>
      <c r="F459" s="66"/>
      <c r="G459" s="61"/>
      <c r="H459" s="67" t="str">
        <f>IF(B459="","",VLOOKUP(B459,[1]tableaux!$A$4:$B$511,2,FALSE))</f>
        <v/>
      </c>
      <c r="I459" s="68"/>
      <c r="J459" s="68"/>
      <c r="K459" s="69"/>
      <c r="L459" s="69"/>
      <c r="M459" s="70" t="str">
        <f t="shared" si="8"/>
        <v/>
      </c>
      <c r="N459" s="71">
        <f t="shared" si="9"/>
        <v>0</v>
      </c>
    </row>
    <row r="460" spans="1:14" ht="15" x14ac:dyDescent="0.25">
      <c r="A460" s="63"/>
      <c r="B460" s="60"/>
      <c r="C460" s="64"/>
      <c r="D460" s="5" t="str">
        <f>IF(C460="","",VLOOKUP(C460,[1]tableaux!$D$5:E$65,2,FALSE))</f>
        <v/>
      </c>
      <c r="E460" s="65"/>
      <c r="F460" s="66"/>
      <c r="G460" s="61"/>
      <c r="H460" s="67" t="str">
        <f>IF(B460="","",VLOOKUP(B460,[1]tableaux!$A$4:$B$511,2,FALSE))</f>
        <v/>
      </c>
      <c r="I460" s="68"/>
      <c r="J460" s="68"/>
      <c r="K460" s="69"/>
      <c r="L460" s="69"/>
      <c r="M460" s="70" t="str">
        <f t="shared" si="8"/>
        <v/>
      </c>
      <c r="N460" s="71">
        <f t="shared" si="9"/>
        <v>0</v>
      </c>
    </row>
    <row r="461" spans="1:14" ht="15" x14ac:dyDescent="0.25">
      <c r="A461" s="63"/>
      <c r="B461" s="60"/>
      <c r="C461" s="64"/>
      <c r="D461" s="5" t="str">
        <f>IF(C461="","",VLOOKUP(C461,[1]tableaux!$D$5:E$65,2,FALSE))</f>
        <v/>
      </c>
      <c r="E461" s="65"/>
      <c r="F461" s="66"/>
      <c r="G461" s="61"/>
      <c r="H461" s="67" t="str">
        <f>IF(B461="","",VLOOKUP(B461,[1]tableaux!$A$4:$B$511,2,FALSE))</f>
        <v/>
      </c>
      <c r="I461" s="68"/>
      <c r="J461" s="68"/>
      <c r="K461" s="69"/>
      <c r="L461" s="69"/>
      <c r="M461" s="70" t="str">
        <f t="shared" si="8"/>
        <v/>
      </c>
      <c r="N461" s="71">
        <f t="shared" si="9"/>
        <v>0</v>
      </c>
    </row>
    <row r="462" spans="1:14" ht="15" x14ac:dyDescent="0.25">
      <c r="A462" s="63"/>
      <c r="B462" s="60"/>
      <c r="C462" s="64"/>
      <c r="D462" s="5" t="str">
        <f>IF(C462="","",VLOOKUP(C462,[1]tableaux!$D$5:E$65,2,FALSE))</f>
        <v/>
      </c>
      <c r="E462" s="65"/>
      <c r="F462" s="66"/>
      <c r="G462" s="61"/>
      <c r="H462" s="67" t="str">
        <f>IF(B462="","",VLOOKUP(B462,[1]tableaux!$A$4:$B$511,2,FALSE))</f>
        <v/>
      </c>
      <c r="I462" s="68"/>
      <c r="J462" s="68"/>
      <c r="K462" s="69"/>
      <c r="L462" s="69"/>
      <c r="M462" s="70" t="str">
        <f t="shared" si="8"/>
        <v/>
      </c>
      <c r="N462" s="71">
        <f t="shared" si="9"/>
        <v>0</v>
      </c>
    </row>
    <row r="463" spans="1:14" ht="15" x14ac:dyDescent="0.25">
      <c r="A463" s="63"/>
      <c r="B463" s="60"/>
      <c r="C463" s="64"/>
      <c r="D463" s="5" t="str">
        <f>IF(C463="","",VLOOKUP(C463,[1]tableaux!$D$5:E$65,2,FALSE))</f>
        <v/>
      </c>
      <c r="E463" s="65"/>
      <c r="F463" s="66"/>
      <c r="G463" s="61"/>
      <c r="H463" s="67" t="str">
        <f>IF(B463="","",VLOOKUP(B463,[1]tableaux!$A$4:$B$511,2,FALSE))</f>
        <v/>
      </c>
      <c r="I463" s="68"/>
      <c r="J463" s="68"/>
      <c r="K463" s="69"/>
      <c r="L463" s="69"/>
      <c r="M463" s="70" t="str">
        <f t="shared" si="8"/>
        <v/>
      </c>
      <c r="N463" s="71">
        <f t="shared" si="9"/>
        <v>0</v>
      </c>
    </row>
    <row r="464" spans="1:14" ht="15" x14ac:dyDescent="0.25">
      <c r="A464" s="63"/>
      <c r="B464" s="60"/>
      <c r="C464" s="64"/>
      <c r="D464" s="5" t="str">
        <f>IF(C464="","",VLOOKUP(C464,[1]tableaux!$D$5:E$65,2,FALSE))</f>
        <v/>
      </c>
      <c r="E464" s="65"/>
      <c r="F464" s="66"/>
      <c r="G464" s="61"/>
      <c r="H464" s="67" t="str">
        <f>IF(B464="","",VLOOKUP(B464,[1]tableaux!$A$4:$B$511,2,FALSE))</f>
        <v/>
      </c>
      <c r="I464" s="68"/>
      <c r="J464" s="68"/>
      <c r="K464" s="69"/>
      <c r="L464" s="69"/>
      <c r="M464" s="70" t="str">
        <f t="shared" si="8"/>
        <v/>
      </c>
      <c r="N464" s="71">
        <f t="shared" si="9"/>
        <v>0</v>
      </c>
    </row>
    <row r="465" spans="1:14" ht="15" x14ac:dyDescent="0.25">
      <c r="A465" s="63"/>
      <c r="B465" s="60"/>
      <c r="C465" s="64"/>
      <c r="D465" s="5" t="str">
        <f>IF(C465="","",VLOOKUP(C465,[1]tableaux!$D$5:E$65,2,FALSE))</f>
        <v/>
      </c>
      <c r="E465" s="65"/>
      <c r="F465" s="66"/>
      <c r="G465" s="61"/>
      <c r="H465" s="67" t="str">
        <f>IF(B465="","",VLOOKUP(B465,[1]tableaux!$A$4:$B$511,2,FALSE))</f>
        <v/>
      </c>
      <c r="I465" s="68"/>
      <c r="J465" s="68"/>
      <c r="K465" s="69"/>
      <c r="L465" s="69"/>
      <c r="M465" s="70" t="str">
        <f t="shared" si="8"/>
        <v/>
      </c>
      <c r="N465" s="71">
        <f t="shared" si="9"/>
        <v>0</v>
      </c>
    </row>
    <row r="466" spans="1:14" ht="15" x14ac:dyDescent="0.25">
      <c r="A466" s="63"/>
      <c r="B466" s="60"/>
      <c r="C466" s="64"/>
      <c r="D466" s="5" t="str">
        <f>IF(C466="","",VLOOKUP(C466,[1]tableaux!$D$5:E$65,2,FALSE))</f>
        <v/>
      </c>
      <c r="E466" s="65"/>
      <c r="F466" s="66"/>
      <c r="G466" s="61"/>
      <c r="H466" s="67" t="str">
        <f>IF(B466="","",VLOOKUP(B466,[1]tableaux!$A$4:$B$511,2,FALSE))</f>
        <v/>
      </c>
      <c r="I466" s="68"/>
      <c r="J466" s="68"/>
      <c r="K466" s="69"/>
      <c r="L466" s="69"/>
      <c r="M466" s="70" t="str">
        <f t="shared" si="8"/>
        <v/>
      </c>
      <c r="N466" s="71">
        <f t="shared" si="9"/>
        <v>0</v>
      </c>
    </row>
    <row r="467" spans="1:14" ht="15" x14ac:dyDescent="0.25">
      <c r="A467" s="63"/>
      <c r="B467" s="60"/>
      <c r="C467" s="64"/>
      <c r="D467" s="5" t="str">
        <f>IF(C467="","",VLOOKUP(C467,[1]tableaux!$D$5:E$65,2,FALSE))</f>
        <v/>
      </c>
      <c r="E467" s="65"/>
      <c r="F467" s="66"/>
      <c r="G467" s="61"/>
      <c r="H467" s="67" t="str">
        <f>IF(B467="","",VLOOKUP(B467,[1]tableaux!$A$4:$B$511,2,FALSE))</f>
        <v/>
      </c>
      <c r="I467" s="68"/>
      <c r="J467" s="68"/>
      <c r="K467" s="69"/>
      <c r="L467" s="69"/>
      <c r="M467" s="70" t="str">
        <f t="shared" si="8"/>
        <v/>
      </c>
      <c r="N467" s="71">
        <f t="shared" si="9"/>
        <v>0</v>
      </c>
    </row>
    <row r="468" spans="1:14" ht="15" x14ac:dyDescent="0.25">
      <c r="A468" s="63"/>
      <c r="B468" s="60"/>
      <c r="C468" s="64"/>
      <c r="D468" s="5" t="str">
        <f>IF(C468="","",VLOOKUP(C468,[1]tableaux!$D$5:E$65,2,FALSE))</f>
        <v/>
      </c>
      <c r="E468" s="65"/>
      <c r="F468" s="66"/>
      <c r="G468" s="61"/>
      <c r="H468" s="67" t="str">
        <f>IF(B468="","",VLOOKUP(B468,[1]tableaux!$A$4:$B$511,2,FALSE))</f>
        <v/>
      </c>
      <c r="I468" s="68"/>
      <c r="J468" s="68"/>
      <c r="K468" s="69"/>
      <c r="L468" s="69"/>
      <c r="M468" s="70" t="str">
        <f t="shared" si="8"/>
        <v/>
      </c>
      <c r="N468" s="71">
        <f t="shared" si="9"/>
        <v>0</v>
      </c>
    </row>
    <row r="469" spans="1:14" ht="15" x14ac:dyDescent="0.25">
      <c r="A469" s="63"/>
      <c r="B469" s="60"/>
      <c r="C469" s="64"/>
      <c r="D469" s="5" t="str">
        <f>IF(C469="","",VLOOKUP(C469,[1]tableaux!$D$5:E$65,2,FALSE))</f>
        <v/>
      </c>
      <c r="E469" s="65"/>
      <c r="F469" s="66"/>
      <c r="G469" s="61"/>
      <c r="H469" s="67" t="str">
        <f>IF(B469="","",VLOOKUP(B469,[1]tableaux!$A$4:$B$511,2,FALSE))</f>
        <v/>
      </c>
      <c r="I469" s="68"/>
      <c r="J469" s="68"/>
      <c r="K469" s="69"/>
      <c r="L469" s="69"/>
      <c r="M469" s="70" t="str">
        <f t="shared" si="8"/>
        <v/>
      </c>
      <c r="N469" s="71">
        <f t="shared" si="9"/>
        <v>0</v>
      </c>
    </row>
    <row r="470" spans="1:14" ht="15" x14ac:dyDescent="0.25">
      <c r="A470" s="63"/>
      <c r="B470" s="60"/>
      <c r="C470" s="64"/>
      <c r="D470" s="5" t="str">
        <f>IF(C470="","",VLOOKUP(C470,[1]tableaux!$D$5:E$65,2,FALSE))</f>
        <v/>
      </c>
      <c r="E470" s="65"/>
      <c r="F470" s="66"/>
      <c r="G470" s="61"/>
      <c r="H470" s="67" t="str">
        <f>IF(B470="","",VLOOKUP(B470,[1]tableaux!$A$4:$B$511,2,FALSE))</f>
        <v/>
      </c>
      <c r="I470" s="68"/>
      <c r="J470" s="68"/>
      <c r="K470" s="69"/>
      <c r="L470" s="69"/>
      <c r="M470" s="70" t="str">
        <f t="shared" si="8"/>
        <v/>
      </c>
      <c r="N470" s="71">
        <f t="shared" si="9"/>
        <v>0</v>
      </c>
    </row>
    <row r="471" spans="1:14" ht="15" x14ac:dyDescent="0.25">
      <c r="A471" s="63"/>
      <c r="B471" s="60"/>
      <c r="C471" s="64"/>
      <c r="D471" s="5" t="str">
        <f>IF(C471="","",VLOOKUP(C471,[1]tableaux!$D$5:E$65,2,FALSE))</f>
        <v/>
      </c>
      <c r="E471" s="65"/>
      <c r="F471" s="66"/>
      <c r="G471" s="61"/>
      <c r="H471" s="67" t="str">
        <f>IF(B471="","",VLOOKUP(B471,[1]tableaux!$A$4:$B$511,2,FALSE))</f>
        <v/>
      </c>
      <c r="I471" s="68"/>
      <c r="J471" s="68"/>
      <c r="K471" s="69"/>
      <c r="L471" s="69"/>
      <c r="M471" s="70" t="str">
        <f t="shared" ref="M471:M500" si="10">IF(AND(G471="",K471&lt;&gt;"gie"),H471,"")</f>
        <v/>
      </c>
      <c r="N471" s="71">
        <f t="shared" ref="N471:N500" si="11">IF(G471="",F471,"")</f>
        <v>0</v>
      </c>
    </row>
    <row r="472" spans="1:14" ht="15" x14ac:dyDescent="0.25">
      <c r="A472" s="63"/>
      <c r="B472" s="60"/>
      <c r="C472" s="64"/>
      <c r="D472" s="5" t="str">
        <f>IF(C472="","",VLOOKUP(C472,[1]tableaux!$D$5:E$65,2,FALSE))</f>
        <v/>
      </c>
      <c r="E472" s="65"/>
      <c r="F472" s="66"/>
      <c r="G472" s="61"/>
      <c r="H472" s="67" t="str">
        <f>IF(B472="","",VLOOKUP(B472,[1]tableaux!$A$4:$B$511,2,FALSE))</f>
        <v/>
      </c>
      <c r="I472" s="68"/>
      <c r="J472" s="68"/>
      <c r="K472" s="69"/>
      <c r="L472" s="69"/>
      <c r="M472" s="70" t="str">
        <f t="shared" si="10"/>
        <v/>
      </c>
      <c r="N472" s="71">
        <f t="shared" si="11"/>
        <v>0</v>
      </c>
    </row>
    <row r="473" spans="1:14" ht="15" x14ac:dyDescent="0.25">
      <c r="A473" s="63"/>
      <c r="B473" s="60"/>
      <c r="C473" s="64"/>
      <c r="D473" s="5" t="str">
        <f>IF(C473="","",VLOOKUP(C473,[1]tableaux!$D$5:E$65,2,FALSE))</f>
        <v/>
      </c>
      <c r="E473" s="65"/>
      <c r="F473" s="66"/>
      <c r="G473" s="61"/>
      <c r="H473" s="67" t="str">
        <f>IF(B473="","",VLOOKUP(B473,[1]tableaux!$A$4:$B$511,2,FALSE))</f>
        <v/>
      </c>
      <c r="I473" s="68"/>
      <c r="J473" s="68"/>
      <c r="K473" s="69"/>
      <c r="L473" s="69"/>
      <c r="M473" s="70" t="str">
        <f t="shared" si="10"/>
        <v/>
      </c>
      <c r="N473" s="71">
        <f t="shared" si="11"/>
        <v>0</v>
      </c>
    </row>
    <row r="474" spans="1:14" ht="15" x14ac:dyDescent="0.25">
      <c r="A474" s="63"/>
      <c r="B474" s="60"/>
      <c r="C474" s="64"/>
      <c r="D474" s="5" t="str">
        <f>IF(C474="","",VLOOKUP(C474,[1]tableaux!$D$5:E$65,2,FALSE))</f>
        <v/>
      </c>
      <c r="E474" s="65"/>
      <c r="F474" s="66"/>
      <c r="G474" s="61"/>
      <c r="H474" s="67" t="str">
        <f>IF(B474="","",VLOOKUP(B474,[1]tableaux!$A$4:$B$511,2,FALSE))</f>
        <v/>
      </c>
      <c r="I474" s="68"/>
      <c r="J474" s="68"/>
      <c r="K474" s="69"/>
      <c r="L474" s="69"/>
      <c r="M474" s="70" t="str">
        <f t="shared" si="10"/>
        <v/>
      </c>
      <c r="N474" s="71">
        <f t="shared" si="11"/>
        <v>0</v>
      </c>
    </row>
    <row r="475" spans="1:14" ht="15" x14ac:dyDescent="0.25">
      <c r="A475" s="63"/>
      <c r="B475" s="60"/>
      <c r="C475" s="64"/>
      <c r="D475" s="5" t="str">
        <f>IF(C475="","",VLOOKUP(C475,[1]tableaux!$D$5:E$65,2,FALSE))</f>
        <v/>
      </c>
      <c r="E475" s="65"/>
      <c r="F475" s="66"/>
      <c r="G475" s="61"/>
      <c r="H475" s="67" t="str">
        <f>IF(B475="","",VLOOKUP(B475,[1]tableaux!$A$4:$B$511,2,FALSE))</f>
        <v/>
      </c>
      <c r="I475" s="68"/>
      <c r="J475" s="68"/>
      <c r="K475" s="69"/>
      <c r="L475" s="69"/>
      <c r="M475" s="70" t="str">
        <f t="shared" si="10"/>
        <v/>
      </c>
      <c r="N475" s="71">
        <f t="shared" si="11"/>
        <v>0</v>
      </c>
    </row>
    <row r="476" spans="1:14" ht="15" x14ac:dyDescent="0.25">
      <c r="A476" s="63"/>
      <c r="B476" s="60"/>
      <c r="C476" s="64"/>
      <c r="D476" s="5" t="str">
        <f>IF(C476="","",VLOOKUP(C476,[1]tableaux!$D$5:E$65,2,FALSE))</f>
        <v/>
      </c>
      <c r="E476" s="65"/>
      <c r="F476" s="66"/>
      <c r="G476" s="61"/>
      <c r="H476" s="67" t="str">
        <f>IF(B476="","",VLOOKUP(B476,[1]tableaux!$A$4:$B$511,2,FALSE))</f>
        <v/>
      </c>
      <c r="I476" s="68"/>
      <c r="J476" s="68"/>
      <c r="K476" s="69"/>
      <c r="L476" s="69"/>
      <c r="M476" s="70" t="str">
        <f t="shared" si="10"/>
        <v/>
      </c>
      <c r="N476" s="71">
        <f t="shared" si="11"/>
        <v>0</v>
      </c>
    </row>
    <row r="477" spans="1:14" ht="15" x14ac:dyDescent="0.25">
      <c r="A477" s="63"/>
      <c r="B477" s="60"/>
      <c r="C477" s="64"/>
      <c r="D477" s="5" t="str">
        <f>IF(C477="","",VLOOKUP(C477,[1]tableaux!$D$5:E$65,2,FALSE))</f>
        <v/>
      </c>
      <c r="E477" s="65"/>
      <c r="F477" s="66"/>
      <c r="G477" s="61"/>
      <c r="H477" s="67" t="str">
        <f>IF(B477="","",VLOOKUP(B477,[1]tableaux!$A$4:$B$511,2,FALSE))</f>
        <v/>
      </c>
      <c r="I477" s="68"/>
      <c r="J477" s="68"/>
      <c r="K477" s="69"/>
      <c r="L477" s="69"/>
      <c r="M477" s="70" t="str">
        <f t="shared" si="10"/>
        <v/>
      </c>
      <c r="N477" s="71">
        <f t="shared" si="11"/>
        <v>0</v>
      </c>
    </row>
    <row r="478" spans="1:14" ht="15" x14ac:dyDescent="0.25">
      <c r="A478" s="63"/>
      <c r="B478" s="60"/>
      <c r="C478" s="64"/>
      <c r="D478" s="5" t="str">
        <f>IF(C478="","",VLOOKUP(C478,[1]tableaux!$D$5:E$65,2,FALSE))</f>
        <v/>
      </c>
      <c r="E478" s="65"/>
      <c r="F478" s="66"/>
      <c r="G478" s="61"/>
      <c r="H478" s="67" t="str">
        <f>IF(B478="","",VLOOKUP(B478,[1]tableaux!$A$4:$B$511,2,FALSE))</f>
        <v/>
      </c>
      <c r="I478" s="68"/>
      <c r="J478" s="68"/>
      <c r="K478" s="69"/>
      <c r="L478" s="69"/>
      <c r="M478" s="70" t="str">
        <f t="shared" si="10"/>
        <v/>
      </c>
      <c r="N478" s="71">
        <f t="shared" si="11"/>
        <v>0</v>
      </c>
    </row>
    <row r="479" spans="1:14" ht="15" x14ac:dyDescent="0.25">
      <c r="A479" s="63"/>
      <c r="B479" s="60"/>
      <c r="C479" s="64"/>
      <c r="D479" s="5" t="str">
        <f>IF(C479="","",VLOOKUP(C479,[1]tableaux!$D$5:E$65,2,FALSE))</f>
        <v/>
      </c>
      <c r="E479" s="65"/>
      <c r="F479" s="66"/>
      <c r="G479" s="61"/>
      <c r="H479" s="67" t="str">
        <f>IF(B479="","",VLOOKUP(B479,[1]tableaux!$A$4:$B$511,2,FALSE))</f>
        <v/>
      </c>
      <c r="I479" s="68"/>
      <c r="J479" s="68"/>
      <c r="K479" s="69"/>
      <c r="L479" s="69"/>
      <c r="M479" s="70" t="str">
        <f t="shared" si="10"/>
        <v/>
      </c>
      <c r="N479" s="71">
        <f t="shared" si="11"/>
        <v>0</v>
      </c>
    </row>
    <row r="480" spans="1:14" ht="15" x14ac:dyDescent="0.25">
      <c r="A480" s="63"/>
      <c r="B480" s="60"/>
      <c r="C480" s="64"/>
      <c r="D480" s="5" t="str">
        <f>IF(C480="","",VLOOKUP(C480,[1]tableaux!$D$5:E$65,2,FALSE))</f>
        <v/>
      </c>
      <c r="E480" s="65"/>
      <c r="F480" s="66"/>
      <c r="G480" s="61"/>
      <c r="H480" s="67" t="str">
        <f>IF(B480="","",VLOOKUP(B480,[1]tableaux!$A$4:$B$511,2,FALSE))</f>
        <v/>
      </c>
      <c r="I480" s="68"/>
      <c r="J480" s="68"/>
      <c r="K480" s="69"/>
      <c r="L480" s="69"/>
      <c r="M480" s="70" t="str">
        <f t="shared" si="10"/>
        <v/>
      </c>
      <c r="N480" s="71">
        <f t="shared" si="11"/>
        <v>0</v>
      </c>
    </row>
    <row r="481" spans="1:14" ht="15" x14ac:dyDescent="0.25">
      <c r="A481" s="63"/>
      <c r="B481" s="60"/>
      <c r="C481" s="64"/>
      <c r="D481" s="5" t="str">
        <f>IF(C481="","",VLOOKUP(C481,[1]tableaux!$D$5:E$65,2,FALSE))</f>
        <v/>
      </c>
      <c r="E481" s="65"/>
      <c r="F481" s="66"/>
      <c r="G481" s="61"/>
      <c r="H481" s="67" t="str">
        <f>IF(B481="","",VLOOKUP(B481,[1]tableaux!$A$4:$B$511,2,FALSE))</f>
        <v/>
      </c>
      <c r="I481" s="68"/>
      <c r="J481" s="68"/>
      <c r="K481" s="69"/>
      <c r="L481" s="69"/>
      <c r="M481" s="70" t="str">
        <f t="shared" si="10"/>
        <v/>
      </c>
      <c r="N481" s="71">
        <f t="shared" si="11"/>
        <v>0</v>
      </c>
    </row>
    <row r="482" spans="1:14" ht="15" x14ac:dyDescent="0.25">
      <c r="A482" s="63"/>
      <c r="B482" s="60"/>
      <c r="C482" s="64"/>
      <c r="D482" s="5" t="str">
        <f>IF(C482="","",VLOOKUP(C482,[1]tableaux!$D$5:E$65,2,FALSE))</f>
        <v/>
      </c>
      <c r="E482" s="65"/>
      <c r="F482" s="66"/>
      <c r="G482" s="61"/>
      <c r="H482" s="67" t="str">
        <f>IF(B482="","",VLOOKUP(B482,[1]tableaux!$A$4:$B$511,2,FALSE))</f>
        <v/>
      </c>
      <c r="I482" s="68"/>
      <c r="J482" s="68"/>
      <c r="K482" s="69"/>
      <c r="L482" s="69"/>
      <c r="M482" s="70" t="str">
        <f t="shared" si="10"/>
        <v/>
      </c>
      <c r="N482" s="71">
        <f t="shared" si="11"/>
        <v>0</v>
      </c>
    </row>
    <row r="483" spans="1:14" ht="15" x14ac:dyDescent="0.25">
      <c r="A483" s="63"/>
      <c r="B483" s="60"/>
      <c r="C483" s="64"/>
      <c r="D483" s="5" t="str">
        <f>IF(C483="","",VLOOKUP(C483,[1]tableaux!$D$5:E$65,2,FALSE))</f>
        <v/>
      </c>
      <c r="E483" s="65"/>
      <c r="F483" s="66"/>
      <c r="G483" s="61"/>
      <c r="H483" s="67" t="str">
        <f>IF(B483="","",VLOOKUP(B483,[1]tableaux!$A$4:$B$511,2,FALSE))</f>
        <v/>
      </c>
      <c r="I483" s="68"/>
      <c r="J483" s="68"/>
      <c r="K483" s="69"/>
      <c r="L483" s="69"/>
      <c r="M483" s="70" t="str">
        <f t="shared" si="10"/>
        <v/>
      </c>
      <c r="N483" s="71">
        <f t="shared" si="11"/>
        <v>0</v>
      </c>
    </row>
    <row r="484" spans="1:14" ht="15" x14ac:dyDescent="0.25">
      <c r="A484" s="63"/>
      <c r="B484" s="60"/>
      <c r="C484" s="64"/>
      <c r="D484" s="5" t="str">
        <f>IF(C484="","",VLOOKUP(C484,[1]tableaux!$D$5:E$65,2,FALSE))</f>
        <v/>
      </c>
      <c r="E484" s="65"/>
      <c r="F484" s="66"/>
      <c r="G484" s="61"/>
      <c r="H484" s="67" t="str">
        <f>IF(B484="","",VLOOKUP(B484,[1]tableaux!$A$4:$B$511,2,FALSE))</f>
        <v/>
      </c>
      <c r="I484" s="68"/>
      <c r="J484" s="68"/>
      <c r="K484" s="69"/>
      <c r="L484" s="69"/>
      <c r="M484" s="70" t="str">
        <f t="shared" si="10"/>
        <v/>
      </c>
      <c r="N484" s="71">
        <f t="shared" si="11"/>
        <v>0</v>
      </c>
    </row>
    <row r="485" spans="1:14" ht="15" x14ac:dyDescent="0.25">
      <c r="A485" s="63"/>
      <c r="B485" s="60"/>
      <c r="C485" s="64"/>
      <c r="D485" s="5" t="str">
        <f>IF(C485="","",VLOOKUP(C485,[1]tableaux!$D$5:E$65,2,FALSE))</f>
        <v/>
      </c>
      <c r="E485" s="65"/>
      <c r="F485" s="66"/>
      <c r="G485" s="61"/>
      <c r="H485" s="67" t="str">
        <f>IF(B485="","",VLOOKUP(B485,[1]tableaux!$A$4:$B$511,2,FALSE))</f>
        <v/>
      </c>
      <c r="I485" s="68"/>
      <c r="J485" s="68"/>
      <c r="K485" s="69"/>
      <c r="L485" s="69"/>
      <c r="M485" s="70" t="str">
        <f t="shared" si="10"/>
        <v/>
      </c>
      <c r="N485" s="71">
        <f t="shared" si="11"/>
        <v>0</v>
      </c>
    </row>
    <row r="486" spans="1:14" ht="15" x14ac:dyDescent="0.25">
      <c r="A486" s="63"/>
      <c r="B486" s="60"/>
      <c r="C486" s="64"/>
      <c r="D486" s="5" t="str">
        <f>IF(C486="","",VLOOKUP(C486,[1]tableaux!$D$5:E$65,2,FALSE))</f>
        <v/>
      </c>
      <c r="E486" s="65"/>
      <c r="F486" s="66"/>
      <c r="G486" s="61"/>
      <c r="H486" s="67" t="str">
        <f>IF(B486="","",VLOOKUP(B486,[1]tableaux!$A$4:$B$511,2,FALSE))</f>
        <v/>
      </c>
      <c r="I486" s="68"/>
      <c r="J486" s="68"/>
      <c r="K486" s="69"/>
      <c r="L486" s="69"/>
      <c r="M486" s="70" t="str">
        <f t="shared" si="10"/>
        <v/>
      </c>
      <c r="N486" s="71">
        <f t="shared" si="11"/>
        <v>0</v>
      </c>
    </row>
    <row r="487" spans="1:14" ht="15" x14ac:dyDescent="0.25">
      <c r="A487" s="63"/>
      <c r="B487" s="60"/>
      <c r="C487" s="64"/>
      <c r="D487" s="5" t="str">
        <f>IF(C487="","",VLOOKUP(C487,[1]tableaux!$D$5:E$65,2,FALSE))</f>
        <v/>
      </c>
      <c r="E487" s="65"/>
      <c r="F487" s="66"/>
      <c r="G487" s="61"/>
      <c r="H487" s="67" t="str">
        <f>IF(B487="","",VLOOKUP(B487,[1]tableaux!$A$4:$B$511,2,FALSE))</f>
        <v/>
      </c>
      <c r="I487" s="68"/>
      <c r="J487" s="68"/>
      <c r="K487" s="69"/>
      <c r="L487" s="69"/>
      <c r="M487" s="70" t="str">
        <f t="shared" si="10"/>
        <v/>
      </c>
      <c r="N487" s="71">
        <f t="shared" si="11"/>
        <v>0</v>
      </c>
    </row>
    <row r="488" spans="1:14" ht="15" x14ac:dyDescent="0.25">
      <c r="A488" s="63"/>
      <c r="B488" s="60"/>
      <c r="C488" s="64"/>
      <c r="D488" s="5" t="str">
        <f>IF(C488="","",VLOOKUP(C488,[1]tableaux!$D$5:E$65,2,FALSE))</f>
        <v/>
      </c>
      <c r="E488" s="65"/>
      <c r="F488" s="66"/>
      <c r="G488" s="61"/>
      <c r="H488" s="67" t="str">
        <f>IF(B488="","",VLOOKUP(B488,[1]tableaux!$A$4:$B$511,2,FALSE))</f>
        <v/>
      </c>
      <c r="I488" s="68"/>
      <c r="J488" s="68"/>
      <c r="K488" s="69"/>
      <c r="L488" s="69"/>
      <c r="M488" s="70" t="str">
        <f t="shared" si="10"/>
        <v/>
      </c>
      <c r="N488" s="71">
        <f t="shared" si="11"/>
        <v>0</v>
      </c>
    </row>
    <row r="489" spans="1:14" ht="15" x14ac:dyDescent="0.25">
      <c r="A489" s="63"/>
      <c r="B489" s="60"/>
      <c r="C489" s="64"/>
      <c r="D489" s="5" t="str">
        <f>IF(C489="","",VLOOKUP(C489,[1]tableaux!$D$5:E$65,2,FALSE))</f>
        <v/>
      </c>
      <c r="E489" s="65"/>
      <c r="F489" s="66"/>
      <c r="G489" s="61"/>
      <c r="H489" s="67" t="str">
        <f>IF(B489="","",VLOOKUP(B489,[1]tableaux!$A$4:$B$511,2,FALSE))</f>
        <v/>
      </c>
      <c r="I489" s="68"/>
      <c r="J489" s="68"/>
      <c r="K489" s="69"/>
      <c r="L489" s="69"/>
      <c r="M489" s="70" t="str">
        <f t="shared" si="10"/>
        <v/>
      </c>
      <c r="N489" s="71">
        <f t="shared" si="11"/>
        <v>0</v>
      </c>
    </row>
    <row r="490" spans="1:14" ht="15" x14ac:dyDescent="0.25">
      <c r="A490" s="63"/>
      <c r="B490" s="60"/>
      <c r="C490" s="64"/>
      <c r="D490" s="5" t="str">
        <f>IF(C490="","",VLOOKUP(C490,[1]tableaux!$D$5:E$65,2,FALSE))</f>
        <v/>
      </c>
      <c r="E490" s="65"/>
      <c r="F490" s="66"/>
      <c r="G490" s="61"/>
      <c r="H490" s="67" t="str">
        <f>IF(B490="","",VLOOKUP(B490,[1]tableaux!$A$4:$B$511,2,FALSE))</f>
        <v/>
      </c>
      <c r="I490" s="68"/>
      <c r="J490" s="68"/>
      <c r="K490" s="69"/>
      <c r="L490" s="69"/>
      <c r="M490" s="70" t="str">
        <f t="shared" si="10"/>
        <v/>
      </c>
      <c r="N490" s="71">
        <f t="shared" si="11"/>
        <v>0</v>
      </c>
    </row>
    <row r="491" spans="1:14" ht="15" x14ac:dyDescent="0.25">
      <c r="A491" s="63"/>
      <c r="B491" s="60"/>
      <c r="C491" s="64"/>
      <c r="D491" s="5" t="str">
        <f>IF(C491="","",VLOOKUP(C491,[1]tableaux!$D$5:E$65,2,FALSE))</f>
        <v/>
      </c>
      <c r="E491" s="65"/>
      <c r="F491" s="66"/>
      <c r="G491" s="61"/>
      <c r="H491" s="67" t="str">
        <f>IF(B491="","",VLOOKUP(B491,[1]tableaux!$A$4:$B$511,2,FALSE))</f>
        <v/>
      </c>
      <c r="I491" s="68"/>
      <c r="J491" s="68"/>
      <c r="K491" s="69"/>
      <c r="L491" s="69"/>
      <c r="M491" s="70" t="str">
        <f t="shared" si="10"/>
        <v/>
      </c>
      <c r="N491" s="71">
        <f t="shared" si="11"/>
        <v>0</v>
      </c>
    </row>
    <row r="492" spans="1:14" ht="15" x14ac:dyDescent="0.25">
      <c r="A492" s="63"/>
      <c r="B492" s="60"/>
      <c r="C492" s="64"/>
      <c r="D492" s="5" t="str">
        <f>IF(C492="","",VLOOKUP(C492,[1]tableaux!$D$5:E$65,2,FALSE))</f>
        <v/>
      </c>
      <c r="E492" s="65"/>
      <c r="F492" s="66"/>
      <c r="G492" s="61"/>
      <c r="H492" s="67" t="str">
        <f>IF(B492="","",VLOOKUP(B492,[1]tableaux!$A$4:$B$511,2,FALSE))</f>
        <v/>
      </c>
      <c r="I492" s="68"/>
      <c r="J492" s="68"/>
      <c r="K492" s="69"/>
      <c r="L492" s="69"/>
      <c r="M492" s="70" t="str">
        <f t="shared" si="10"/>
        <v/>
      </c>
      <c r="N492" s="71">
        <f t="shared" si="11"/>
        <v>0</v>
      </c>
    </row>
    <row r="493" spans="1:14" ht="15" x14ac:dyDescent="0.25">
      <c r="A493" s="63"/>
      <c r="B493" s="60"/>
      <c r="C493" s="64"/>
      <c r="D493" s="5" t="str">
        <f>IF(C493="","",VLOOKUP(C493,[1]tableaux!$D$5:E$65,2,FALSE))</f>
        <v/>
      </c>
      <c r="E493" s="65"/>
      <c r="F493" s="66"/>
      <c r="G493" s="61"/>
      <c r="H493" s="67" t="str">
        <f>IF(B493="","",VLOOKUP(B493,[1]tableaux!$A$4:$B$511,2,FALSE))</f>
        <v/>
      </c>
      <c r="I493" s="68"/>
      <c r="J493" s="68"/>
      <c r="K493" s="69"/>
      <c r="L493" s="69"/>
      <c r="M493" s="70" t="str">
        <f t="shared" si="10"/>
        <v/>
      </c>
      <c r="N493" s="71">
        <f t="shared" si="11"/>
        <v>0</v>
      </c>
    </row>
    <row r="494" spans="1:14" ht="15" x14ac:dyDescent="0.25">
      <c r="A494" s="63"/>
      <c r="B494" s="60"/>
      <c r="C494" s="64"/>
      <c r="D494" s="5" t="str">
        <f>IF(C494="","",VLOOKUP(C494,[1]tableaux!$D$5:E$65,2,FALSE))</f>
        <v/>
      </c>
      <c r="E494" s="65"/>
      <c r="F494" s="66"/>
      <c r="G494" s="61"/>
      <c r="H494" s="67" t="str">
        <f>IF(B494="","",VLOOKUP(B494,[1]tableaux!$A$4:$B$511,2,FALSE))</f>
        <v/>
      </c>
      <c r="I494" s="68"/>
      <c r="J494" s="68"/>
      <c r="K494" s="69"/>
      <c r="L494" s="69"/>
      <c r="M494" s="70" t="str">
        <f t="shared" si="10"/>
        <v/>
      </c>
      <c r="N494" s="71">
        <f t="shared" si="11"/>
        <v>0</v>
      </c>
    </row>
    <row r="495" spans="1:14" ht="15" x14ac:dyDescent="0.25">
      <c r="A495" s="63"/>
      <c r="B495" s="60"/>
      <c r="C495" s="64"/>
      <c r="D495" s="5" t="str">
        <f>IF(C495="","",VLOOKUP(C495,[1]tableaux!$D$5:E$65,2,FALSE))</f>
        <v/>
      </c>
      <c r="E495" s="65"/>
      <c r="F495" s="66"/>
      <c r="G495" s="61"/>
      <c r="H495" s="67" t="str">
        <f>IF(B495="","",VLOOKUP(B495,[1]tableaux!$A$4:$B$511,2,FALSE))</f>
        <v/>
      </c>
      <c r="I495" s="68"/>
      <c r="J495" s="68"/>
      <c r="K495" s="69"/>
      <c r="L495" s="69"/>
      <c r="M495" s="70" t="str">
        <f t="shared" si="10"/>
        <v/>
      </c>
      <c r="N495" s="71">
        <f t="shared" si="11"/>
        <v>0</v>
      </c>
    </row>
    <row r="496" spans="1:14" ht="15" x14ac:dyDescent="0.25">
      <c r="A496" s="63"/>
      <c r="B496" s="60"/>
      <c r="C496" s="64"/>
      <c r="D496" s="5" t="str">
        <f>IF(C496="","",VLOOKUP(C496,[1]tableaux!$D$5:E$65,2,FALSE))</f>
        <v/>
      </c>
      <c r="E496" s="65"/>
      <c r="F496" s="66"/>
      <c r="G496" s="61"/>
      <c r="H496" s="67" t="str">
        <f>IF(B496="","",VLOOKUP(B496,[1]tableaux!$A$4:$B$511,2,FALSE))</f>
        <v/>
      </c>
      <c r="I496" s="68"/>
      <c r="J496" s="68"/>
      <c r="K496" s="69"/>
      <c r="L496" s="69"/>
      <c r="M496" s="70" t="str">
        <f t="shared" si="10"/>
        <v/>
      </c>
      <c r="N496" s="71">
        <f t="shared" si="11"/>
        <v>0</v>
      </c>
    </row>
    <row r="497" spans="1:14" ht="15" x14ac:dyDescent="0.25">
      <c r="A497" s="63"/>
      <c r="B497" s="60"/>
      <c r="C497" s="64"/>
      <c r="D497" s="5" t="str">
        <f>IF(C497="","",VLOOKUP(C497,[1]tableaux!$D$5:E$65,2,FALSE))</f>
        <v/>
      </c>
      <c r="E497" s="65"/>
      <c r="F497" s="66"/>
      <c r="G497" s="61"/>
      <c r="H497" s="67" t="str">
        <f>IF(B497="","",VLOOKUP(B497,[1]tableaux!$A$4:$B$511,2,FALSE))</f>
        <v/>
      </c>
      <c r="I497" s="68"/>
      <c r="J497" s="68"/>
      <c r="K497" s="69"/>
      <c r="L497" s="69"/>
      <c r="M497" s="70" t="str">
        <f t="shared" si="10"/>
        <v/>
      </c>
      <c r="N497" s="71">
        <f t="shared" si="11"/>
        <v>0</v>
      </c>
    </row>
    <row r="498" spans="1:14" ht="15" x14ac:dyDescent="0.25">
      <c r="A498" s="63"/>
      <c r="B498" s="60"/>
      <c r="C498" s="64"/>
      <c r="D498" s="5" t="str">
        <f>IF(C498="","",VLOOKUP(C498,[1]tableaux!$D$5:E$65,2,FALSE))</f>
        <v/>
      </c>
      <c r="E498" s="65"/>
      <c r="F498" s="66"/>
      <c r="G498" s="61"/>
      <c r="H498" s="67" t="str">
        <f>IF(B498="","",VLOOKUP(B498,[1]tableaux!$A$4:$B$511,2,FALSE))</f>
        <v/>
      </c>
      <c r="I498" s="68"/>
      <c r="J498" s="68"/>
      <c r="K498" s="69"/>
      <c r="L498" s="69"/>
      <c r="M498" s="70" t="str">
        <f t="shared" si="10"/>
        <v/>
      </c>
      <c r="N498" s="71">
        <f t="shared" si="11"/>
        <v>0</v>
      </c>
    </row>
    <row r="499" spans="1:14" ht="15" x14ac:dyDescent="0.25">
      <c r="A499" s="63"/>
      <c r="B499" s="60"/>
      <c r="C499" s="64"/>
      <c r="D499" s="5" t="str">
        <f>IF(C499="","",VLOOKUP(C499,[1]tableaux!$D$5:E$65,2,FALSE))</f>
        <v/>
      </c>
      <c r="E499" s="65"/>
      <c r="F499" s="66"/>
      <c r="G499" s="61"/>
      <c r="H499" s="67" t="str">
        <f>IF(B499="","",VLOOKUP(B499,[1]tableaux!$A$4:$B$511,2,FALSE))</f>
        <v/>
      </c>
      <c r="I499" s="68"/>
      <c r="J499" s="68"/>
      <c r="K499" s="69"/>
      <c r="L499" s="69"/>
      <c r="M499" s="70" t="str">
        <f t="shared" si="10"/>
        <v/>
      </c>
      <c r="N499" s="71">
        <f t="shared" si="11"/>
        <v>0</v>
      </c>
    </row>
    <row r="500" spans="1:14" ht="15" x14ac:dyDescent="0.25">
      <c r="A500" s="63"/>
      <c r="B500" s="60"/>
      <c r="C500" s="64"/>
      <c r="D500" s="5" t="str">
        <f>IF(C500="","",VLOOKUP(C500,[1]tableaux!$D$5:E$65,2,FALSE))</f>
        <v/>
      </c>
      <c r="E500" s="65"/>
      <c r="F500" s="66"/>
      <c r="G500" s="61"/>
      <c r="H500" s="67" t="str">
        <f>IF(B500="","",VLOOKUP(B500,[1]tableaux!$A$4:$B$511,2,FALSE))</f>
        <v/>
      </c>
      <c r="I500" s="68"/>
      <c r="J500" s="68"/>
      <c r="K500" s="69"/>
      <c r="L500" s="69"/>
      <c r="M500" s="70" t="str">
        <f t="shared" si="10"/>
        <v/>
      </c>
      <c r="N500" s="71">
        <f t="shared" si="11"/>
        <v>0</v>
      </c>
    </row>
    <row r="501" spans="1:14" ht="15" x14ac:dyDescent="0.25">
      <c r="A501" s="4"/>
      <c r="B501" s="4"/>
      <c r="C501" s="4"/>
      <c r="E501" s="4"/>
      <c r="F501" s="4"/>
      <c r="G501" s="4"/>
      <c r="H501" s="132"/>
      <c r="I501" s="4"/>
      <c r="J501" s="4"/>
      <c r="K501" s="4"/>
      <c r="L501" s="4"/>
      <c r="M501" s="132"/>
      <c r="N501" s="4"/>
    </row>
    <row r="502" spans="1:14" ht="15" x14ac:dyDescent="0.25">
      <c r="A502" s="4"/>
      <c r="B502" s="4"/>
      <c r="C502" s="4"/>
      <c r="E502" s="4"/>
      <c r="F502" s="4"/>
      <c r="G502" s="4"/>
      <c r="H502" s="132"/>
      <c r="I502" s="4"/>
      <c r="J502" s="4"/>
      <c r="K502" s="4"/>
      <c r="L502" s="4"/>
      <c r="M502" s="132"/>
      <c r="N502" s="4"/>
    </row>
    <row r="503" spans="1:14" ht="15" x14ac:dyDescent="0.25">
      <c r="A503" s="4"/>
      <c r="B503" s="4"/>
      <c r="C503" s="4"/>
      <c r="E503" s="4"/>
      <c r="F503" s="4"/>
      <c r="G503" s="4"/>
      <c r="H503" s="132"/>
      <c r="I503" s="4"/>
      <c r="J503" s="4"/>
      <c r="K503" s="4"/>
      <c r="L503" s="4"/>
      <c r="M503" s="132"/>
      <c r="N503" s="4"/>
    </row>
    <row r="504" spans="1:14" ht="15" x14ac:dyDescent="0.25">
      <c r="A504" s="4"/>
      <c r="B504" s="4"/>
      <c r="C504" s="4"/>
      <c r="E504" s="4"/>
      <c r="F504" s="4"/>
      <c r="G504" s="4"/>
      <c r="H504" s="132"/>
      <c r="I504" s="4"/>
      <c r="J504" s="4"/>
      <c r="K504" s="4"/>
      <c r="L504" s="4"/>
      <c r="M504" s="132"/>
      <c r="N504" s="4"/>
    </row>
    <row r="505" spans="1:14" ht="15" x14ac:dyDescent="0.25">
      <c r="A505" s="4"/>
      <c r="B505" s="4"/>
      <c r="C505" s="4"/>
      <c r="E505" s="4"/>
      <c r="F505" s="4"/>
      <c r="G505" s="4"/>
      <c r="H505" s="132"/>
      <c r="I505" s="4"/>
      <c r="J505" s="4"/>
      <c r="K505" s="4"/>
      <c r="L505" s="4"/>
      <c r="M505" s="132"/>
      <c r="N505" s="4"/>
    </row>
    <row r="506" spans="1:14" ht="15" x14ac:dyDescent="0.25">
      <c r="A506" s="4"/>
      <c r="B506" s="4"/>
      <c r="C506" s="4"/>
      <c r="E506" s="4"/>
      <c r="F506" s="4"/>
      <c r="G506" s="4"/>
      <c r="H506" s="132"/>
      <c r="I506" s="4"/>
      <c r="J506" s="4"/>
      <c r="K506" s="4"/>
      <c r="L506" s="4"/>
      <c r="M506" s="132"/>
      <c r="N506" s="4"/>
    </row>
    <row r="507" spans="1:14" ht="15" x14ac:dyDescent="0.25">
      <c r="A507" s="4"/>
      <c r="B507" s="4"/>
      <c r="C507" s="4"/>
      <c r="E507" s="4"/>
      <c r="F507" s="4"/>
      <c r="G507" s="4"/>
      <c r="H507" s="132"/>
      <c r="I507" s="4"/>
      <c r="J507" s="4"/>
      <c r="K507" s="4"/>
      <c r="L507" s="4"/>
      <c r="M507" s="132"/>
      <c r="N507" s="4"/>
    </row>
    <row r="508" spans="1:14" ht="15" x14ac:dyDescent="0.25">
      <c r="A508" s="4"/>
      <c r="B508" s="4"/>
      <c r="C508" s="4"/>
      <c r="E508" s="4"/>
      <c r="F508" s="4"/>
      <c r="G508" s="4"/>
      <c r="H508" s="132"/>
      <c r="I508" s="4"/>
      <c r="J508" s="4"/>
      <c r="K508" s="4"/>
      <c r="L508" s="4"/>
      <c r="M508" s="132"/>
      <c r="N508" s="4"/>
    </row>
  </sheetData>
  <mergeCells count="2">
    <mergeCell ref="G8:G9"/>
    <mergeCell ref="M8:M9"/>
  </mergeCells>
  <conditionalFormatting sqref="B151:B500">
    <cfRule type="expression" dxfId="96" priority="395">
      <formula>G151=""</formula>
    </cfRule>
  </conditionalFormatting>
  <conditionalFormatting sqref="G151:H500">
    <cfRule type="expression" dxfId="95" priority="394">
      <formula>#REF!&lt;&gt;""</formula>
    </cfRule>
  </conditionalFormatting>
  <conditionalFormatting sqref="B45:B50">
    <cfRule type="expression" dxfId="94" priority="393">
      <formula>G45=""</formula>
    </cfRule>
  </conditionalFormatting>
  <conditionalFormatting sqref="G48:G50 H45:H50">
    <cfRule type="expression" dxfId="93" priority="392">
      <formula>#REF!&lt;&gt;""</formula>
    </cfRule>
  </conditionalFormatting>
  <conditionalFormatting sqref="G45:G50">
    <cfRule type="containsBlanks" dxfId="92" priority="391">
      <formula>LEN(TRIM(G45))=0</formula>
    </cfRule>
  </conditionalFormatting>
  <conditionalFormatting sqref="B45:B49">
    <cfRule type="expression" dxfId="91" priority="390">
      <formula>G45=""</formula>
    </cfRule>
  </conditionalFormatting>
  <conditionalFormatting sqref="G47 H45:H47 G48:H49">
    <cfRule type="expression" dxfId="90" priority="389">
      <formula>#REF!&lt;&gt;""</formula>
    </cfRule>
  </conditionalFormatting>
  <conditionalFormatting sqref="G45:G49">
    <cfRule type="containsBlanks" dxfId="89" priority="388">
      <formula>LEN(TRIM(G45))=0</formula>
    </cfRule>
  </conditionalFormatting>
  <conditionalFormatting sqref="B45:B49">
    <cfRule type="expression" dxfId="88" priority="387">
      <formula>G45=""</formula>
    </cfRule>
  </conditionalFormatting>
  <conditionalFormatting sqref="G47 H45:H47 G48:H49">
    <cfRule type="expression" dxfId="87" priority="386">
      <formula>#REF!&lt;&gt;""</formula>
    </cfRule>
  </conditionalFormatting>
  <conditionalFormatting sqref="G45:G49">
    <cfRule type="containsBlanks" dxfId="86" priority="385">
      <formula>LEN(TRIM(G45))=0</formula>
    </cfRule>
  </conditionalFormatting>
  <conditionalFormatting sqref="B45:B49">
    <cfRule type="expression" dxfId="85" priority="384">
      <formula>G45=""</formula>
    </cfRule>
  </conditionalFormatting>
  <conditionalFormatting sqref="G45:H49">
    <cfRule type="expression" dxfId="84" priority="383">
      <formula>#REF!&lt;&gt;""</formula>
    </cfRule>
  </conditionalFormatting>
  <conditionalFormatting sqref="G45:G49">
    <cfRule type="containsBlanks" dxfId="83" priority="382">
      <formula>LEN(TRIM(G45))=0</formula>
    </cfRule>
  </conditionalFormatting>
  <conditionalFormatting sqref="B45:B50">
    <cfRule type="expression" dxfId="82" priority="381">
      <formula>G45=""</formula>
    </cfRule>
  </conditionalFormatting>
  <conditionalFormatting sqref="G45:H50">
    <cfRule type="expression" dxfId="81" priority="380">
      <formula>#REF!&lt;&gt;""</formula>
    </cfRule>
  </conditionalFormatting>
  <conditionalFormatting sqref="G45:G50">
    <cfRule type="containsBlanks" dxfId="80" priority="379">
      <formula>LEN(TRIM(G45))=0</formula>
    </cfRule>
  </conditionalFormatting>
  <conditionalFormatting sqref="B45:B49">
    <cfRule type="expression" dxfId="79" priority="378">
      <formula>G45=""</formula>
    </cfRule>
  </conditionalFormatting>
  <conditionalFormatting sqref="G45:H49">
    <cfRule type="expression" dxfId="78" priority="377">
      <formula>#REF!&lt;&gt;""</formula>
    </cfRule>
  </conditionalFormatting>
  <conditionalFormatting sqref="G45:G49">
    <cfRule type="containsBlanks" dxfId="77" priority="376">
      <formula>LEN(TRIM(G45))=0</formula>
    </cfRule>
  </conditionalFormatting>
  <conditionalFormatting sqref="B45:B49">
    <cfRule type="expression" dxfId="76" priority="375">
      <formula>G45=""</formula>
    </cfRule>
  </conditionalFormatting>
  <conditionalFormatting sqref="G45:H49">
    <cfRule type="expression" dxfId="75" priority="374">
      <formula>#REF!&lt;&gt;""</formula>
    </cfRule>
  </conditionalFormatting>
  <conditionalFormatting sqref="G45:G49">
    <cfRule type="containsBlanks" dxfId="74" priority="373">
      <formula>LEN(TRIM(G45))=0</formula>
    </cfRule>
  </conditionalFormatting>
  <conditionalFormatting sqref="B45:B48">
    <cfRule type="expression" dxfId="73" priority="372">
      <formula>G45=""</formula>
    </cfRule>
  </conditionalFormatting>
  <conditionalFormatting sqref="G45:H48">
    <cfRule type="expression" dxfId="72" priority="371">
      <formula>#REF!&lt;&gt;""</formula>
    </cfRule>
  </conditionalFormatting>
  <conditionalFormatting sqref="G45:G48">
    <cfRule type="containsBlanks" dxfId="71" priority="370">
      <formula>LEN(TRIM(G45))=0</formula>
    </cfRule>
  </conditionalFormatting>
  <conditionalFormatting sqref="B45:B48">
    <cfRule type="expression" dxfId="70" priority="369">
      <formula>G45=""</formula>
    </cfRule>
  </conditionalFormatting>
  <conditionalFormatting sqref="G45:H48">
    <cfRule type="expression" dxfId="69" priority="368">
      <formula>#REF!&lt;&gt;""</formula>
    </cfRule>
  </conditionalFormatting>
  <conditionalFormatting sqref="G45:G48">
    <cfRule type="containsBlanks" dxfId="68" priority="367">
      <formula>LEN(TRIM(G45))=0</formula>
    </cfRule>
  </conditionalFormatting>
  <conditionalFormatting sqref="B45:B48">
    <cfRule type="expression" dxfId="67" priority="366">
      <formula>G45=""</formula>
    </cfRule>
  </conditionalFormatting>
  <conditionalFormatting sqref="G45:H48">
    <cfRule type="expression" dxfId="66" priority="365">
      <formula>#REF!&lt;&gt;""</formula>
    </cfRule>
  </conditionalFormatting>
  <conditionalFormatting sqref="G45:G48">
    <cfRule type="containsBlanks" dxfId="65" priority="364">
      <formula>LEN(TRIM(G45))=0</formula>
    </cfRule>
  </conditionalFormatting>
  <conditionalFormatting sqref="B45:B48">
    <cfRule type="expression" dxfId="64" priority="363">
      <formula>G45=""</formula>
    </cfRule>
  </conditionalFormatting>
  <conditionalFormatting sqref="G45:H48">
    <cfRule type="expression" dxfId="63" priority="362">
      <formula>#REF!&lt;&gt;""</formula>
    </cfRule>
  </conditionalFormatting>
  <conditionalFormatting sqref="G45:G48">
    <cfRule type="containsBlanks" dxfId="62" priority="361">
      <formula>LEN(TRIM(G45))=0</formula>
    </cfRule>
  </conditionalFormatting>
  <conditionalFormatting sqref="B45:B48">
    <cfRule type="expression" dxfId="61" priority="360">
      <formula>G45=""</formula>
    </cfRule>
  </conditionalFormatting>
  <conditionalFormatting sqref="G45:H48">
    <cfRule type="expression" dxfId="60" priority="359">
      <formula>#REF!&lt;&gt;""</formula>
    </cfRule>
  </conditionalFormatting>
  <conditionalFormatting sqref="G45:G48">
    <cfRule type="containsBlanks" dxfId="59" priority="358">
      <formula>LEN(TRIM(G45))=0</formula>
    </cfRule>
  </conditionalFormatting>
  <conditionalFormatting sqref="B17:B44">
    <cfRule type="expression" dxfId="58" priority="357">
      <formula>G17=""</formula>
    </cfRule>
  </conditionalFormatting>
  <conditionalFormatting sqref="G42:G44 G40 G23:G24 H17:H44">
    <cfRule type="expression" dxfId="57" priority="356">
      <formula>#REF!&lt;&gt;""</formula>
    </cfRule>
  </conditionalFormatting>
  <conditionalFormatting sqref="G17:G44">
    <cfRule type="containsBlanks" dxfId="56" priority="355">
      <formula>LEN(TRIM(G17))=0</formula>
    </cfRule>
  </conditionalFormatting>
  <conditionalFormatting sqref="B16">
    <cfRule type="expression" dxfId="55" priority="147">
      <formula>G16=""</formula>
    </cfRule>
  </conditionalFormatting>
  <conditionalFormatting sqref="G16:H16">
    <cfRule type="expression" dxfId="54" priority="146">
      <formula>#REF!&lt;&gt;""</formula>
    </cfRule>
  </conditionalFormatting>
  <conditionalFormatting sqref="G16">
    <cfRule type="containsBlanks" dxfId="53" priority="145">
      <formula>LEN(TRIM(G16))=0</formula>
    </cfRule>
  </conditionalFormatting>
  <conditionalFormatting sqref="B16">
    <cfRule type="expression" dxfId="52" priority="144">
      <formula>G16=""</formula>
    </cfRule>
  </conditionalFormatting>
  <conditionalFormatting sqref="G16:H16">
    <cfRule type="expression" dxfId="51" priority="143">
      <formula>#REF!&lt;&gt;""</formula>
    </cfRule>
  </conditionalFormatting>
  <conditionalFormatting sqref="G16">
    <cfRule type="containsBlanks" dxfId="50" priority="142">
      <formula>LEN(TRIM(G16))=0</formula>
    </cfRule>
  </conditionalFormatting>
  <conditionalFormatting sqref="B16">
    <cfRule type="expression" dxfId="49" priority="141">
      <formula>G16=""</formula>
    </cfRule>
  </conditionalFormatting>
  <conditionalFormatting sqref="G16:H16">
    <cfRule type="expression" dxfId="48" priority="140">
      <formula>#REF!&lt;&gt;""</formula>
    </cfRule>
  </conditionalFormatting>
  <conditionalFormatting sqref="G16">
    <cfRule type="containsBlanks" dxfId="47" priority="139">
      <formula>LEN(TRIM(G16))=0</formula>
    </cfRule>
  </conditionalFormatting>
  <conditionalFormatting sqref="B16">
    <cfRule type="expression" dxfId="46" priority="138">
      <formula>G16=""</formula>
    </cfRule>
  </conditionalFormatting>
  <conditionalFormatting sqref="G16:H16">
    <cfRule type="expression" dxfId="45" priority="137">
      <formula>#REF!&lt;&gt;""</formula>
    </cfRule>
  </conditionalFormatting>
  <conditionalFormatting sqref="G16">
    <cfRule type="containsBlanks" dxfId="44" priority="136">
      <formula>LEN(TRIM(G16))=0</formula>
    </cfRule>
  </conditionalFormatting>
  <conditionalFormatting sqref="B16">
    <cfRule type="expression" dxfId="43" priority="135">
      <formula>G16=""</formula>
    </cfRule>
  </conditionalFormatting>
  <conditionalFormatting sqref="G16:H16">
    <cfRule type="expression" dxfId="42" priority="134">
      <formula>#REF!&lt;&gt;""</formula>
    </cfRule>
  </conditionalFormatting>
  <conditionalFormatting sqref="G16">
    <cfRule type="containsBlanks" dxfId="41" priority="133">
      <formula>LEN(TRIM(G16))=0</formula>
    </cfRule>
  </conditionalFormatting>
  <conditionalFormatting sqref="B16">
    <cfRule type="expression" dxfId="40" priority="132">
      <formula>G16=""</formula>
    </cfRule>
  </conditionalFormatting>
  <conditionalFormatting sqref="G16:H16">
    <cfRule type="expression" dxfId="39" priority="131">
      <formula>#REF!&lt;&gt;""</formula>
    </cfRule>
  </conditionalFormatting>
  <conditionalFormatting sqref="G16">
    <cfRule type="containsBlanks" dxfId="38" priority="130">
      <formula>LEN(TRIM(G16))=0</formula>
    </cfRule>
  </conditionalFormatting>
  <conditionalFormatting sqref="B16">
    <cfRule type="expression" dxfId="37" priority="129">
      <formula>G16=""</formula>
    </cfRule>
  </conditionalFormatting>
  <conditionalFormatting sqref="G16:H16">
    <cfRule type="expression" dxfId="36" priority="128">
      <formula>#REF!&lt;&gt;""</formula>
    </cfRule>
  </conditionalFormatting>
  <conditionalFormatting sqref="G16">
    <cfRule type="containsBlanks" dxfId="35" priority="127">
      <formula>LEN(TRIM(G16))=0</formula>
    </cfRule>
  </conditionalFormatting>
  <conditionalFormatting sqref="B16">
    <cfRule type="expression" dxfId="34" priority="126">
      <formula>G16=""</formula>
    </cfRule>
  </conditionalFormatting>
  <conditionalFormatting sqref="G16:H16">
    <cfRule type="expression" dxfId="33" priority="125">
      <formula>#REF!&lt;&gt;""</formula>
    </cfRule>
  </conditionalFormatting>
  <conditionalFormatting sqref="G16">
    <cfRule type="containsBlanks" dxfId="32" priority="124">
      <formula>LEN(TRIM(G16))=0</formula>
    </cfRule>
  </conditionalFormatting>
  <conditionalFormatting sqref="B16:B104">
    <cfRule type="expression" dxfId="31" priority="123">
      <formula>G16=""</formula>
    </cfRule>
  </conditionalFormatting>
  <conditionalFormatting sqref="H16:H20 G21:H21 G23 H22:H29 G30:H30 H31:H34 G35:H38 H39:H40 G41:H41 G53 G55 H42:H57 G58:H104">
    <cfRule type="expression" dxfId="30" priority="122">
      <formula>#REF!&lt;&gt;""</formula>
    </cfRule>
  </conditionalFormatting>
  <conditionalFormatting sqref="G16:G104">
    <cfRule type="containsBlanks" dxfId="29" priority="121">
      <formula>LEN(TRIM(G16))=0</formula>
    </cfRule>
  </conditionalFormatting>
  <conditionalFormatting sqref="B16:B104">
    <cfRule type="expression" dxfId="28" priority="120">
      <formula>G16=""</formula>
    </cfRule>
  </conditionalFormatting>
  <conditionalFormatting sqref="H16:H20 G21:H21 G23 H22:H29 G30:H30 H31:H34 G35:H38 H39:H40 G41:H41 G53 G55 H42:H57 G58:H104">
    <cfRule type="expression" dxfId="27" priority="119">
      <formula>#REF!&lt;&gt;""</formula>
    </cfRule>
  </conditionalFormatting>
  <conditionalFormatting sqref="G16:G104">
    <cfRule type="containsBlanks" dxfId="26" priority="118">
      <formula>LEN(TRIM(G16))=0</formula>
    </cfRule>
  </conditionalFormatting>
  <conditionalFormatting sqref="B13:B15">
    <cfRule type="expression" dxfId="25" priority="3">
      <formula>G13=""</formula>
    </cfRule>
  </conditionalFormatting>
  <conditionalFormatting sqref="G14:G15 H13:H15">
    <cfRule type="expression" dxfId="24" priority="2">
      <formula>#REF!&lt;&gt;""</formula>
    </cfRule>
  </conditionalFormatting>
  <conditionalFormatting sqref="G13:G15">
    <cfRule type="containsBlanks" dxfId="23" priority="1">
      <formula>LEN(TRIM(G13))=0</formula>
    </cfRule>
  </conditionalFormatting>
  <dataValidations count="5">
    <dataValidation type="list" allowBlank="1" showInputMessage="1" showErrorMessage="1" sqref="B34:B57 B13">
      <formula1>OBJET</formula1>
    </dataValidation>
    <dataValidation type="list" allowBlank="1" showInputMessage="1" showErrorMessage="1" sqref="C13:C104">
      <formula1>BOIS</formula1>
    </dataValidation>
    <dataValidation type="list" allowBlank="1" showInputMessage="1" showErrorMessage="1" sqref="K13:K104">
      <formula1>DEPOTS</formula1>
    </dataValidation>
    <dataValidation type="list" allowBlank="1" showInputMessage="1" showErrorMessage="1" promptTitle="objets " prompt="objets disponibles" sqref="B151:B500 B58:B104 B12 B14:B33">
      <formula1>OBJET</formula1>
    </dataValidation>
    <dataValidation type="list" allowBlank="1" showInputMessage="1" showErrorMessage="1" sqref="B4:B11">
      <formula1>objets</formula1>
    </dataValidation>
  </dataValidations>
  <hyperlinks>
    <hyperlink ref="B13" r:id="rId1" display="boite gm"/>
    <hyperlink ref="B14" r:id="rId2" display="boite à piques"/>
    <hyperlink ref="B15" r:id="rId3" display="casse tête anneaux N°3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508"/>
  <sheetViews>
    <sheetView topLeftCell="A49" workbookViewId="0">
      <selection activeCell="A12" sqref="A12:N12"/>
    </sheetView>
  </sheetViews>
  <sheetFormatPr baseColWidth="10" defaultColWidth="10.85546875" defaultRowHeight="12.75" customHeight="1" x14ac:dyDescent="0.25"/>
  <cols>
    <col min="1" max="1" width="13.28515625" style="144" bestFit="1" customWidth="1"/>
    <col min="2" max="2" width="19.140625" style="72" bestFit="1" customWidth="1"/>
    <col min="3" max="3" width="5" style="73" customWidth="1"/>
    <col min="4" max="4" width="11.42578125" style="4" customWidth="1"/>
    <col min="5" max="5" width="16.85546875" style="34" bestFit="1" customWidth="1"/>
    <col min="6" max="6" width="10.85546875" style="20"/>
    <col min="7" max="7" width="7.85546875" style="21" customWidth="1"/>
    <col min="8" max="8" width="7.85546875" style="127" customWidth="1"/>
    <col min="9" max="9" width="13" style="153" bestFit="1" customWidth="1"/>
    <col min="10" max="10" width="13" style="153" customWidth="1"/>
    <col min="11" max="12" width="11.42578125" style="25" customWidth="1"/>
    <col min="13" max="13" width="17.42578125" style="24" bestFit="1" customWidth="1"/>
    <col min="14" max="14" width="13.7109375" style="24" bestFit="1" customWidth="1"/>
    <col min="15" max="16384" width="10.85546875" style="4"/>
  </cols>
  <sheetData>
    <row r="1" spans="1:16" ht="19.5" thickBot="1" x14ac:dyDescent="0.35">
      <c r="A1" s="143"/>
      <c r="B1" s="17"/>
      <c r="C1" s="18"/>
      <c r="E1" s="19"/>
      <c r="M1" s="26"/>
    </row>
    <row r="2" spans="1:16" ht="29.25" thickBot="1" x14ac:dyDescent="0.4">
      <c r="B2" s="17"/>
      <c r="C2" s="27"/>
      <c r="D2" s="28"/>
      <c r="E2" s="29"/>
      <c r="F2" s="29"/>
      <c r="G2" s="29"/>
      <c r="H2" s="128"/>
      <c r="M2" s="26"/>
      <c r="O2" s="377" t="s">
        <v>253</v>
      </c>
      <c r="P2" s="378"/>
    </row>
    <row r="3" spans="1:16" ht="28.5" x14ac:dyDescent="0.25">
      <c r="B3" s="17"/>
      <c r="C3" s="18"/>
      <c r="D3" s="31"/>
      <c r="E3" s="29"/>
      <c r="F3" s="29"/>
      <c r="G3" s="29"/>
      <c r="H3" s="128"/>
      <c r="K3" s="32"/>
      <c r="L3" s="32"/>
      <c r="M3" s="33"/>
    </row>
    <row r="4" spans="1:16" ht="15.75" thickBot="1" x14ac:dyDescent="0.3">
      <c r="B4" s="17"/>
      <c r="C4" s="18"/>
      <c r="M4" s="26"/>
    </row>
    <row r="5" spans="1:16" ht="15.75" thickBot="1" x14ac:dyDescent="0.3">
      <c r="B5" s="17"/>
      <c r="C5" s="18"/>
      <c r="G5" s="243" t="s">
        <v>305</v>
      </c>
      <c r="M5" s="26"/>
    </row>
    <row r="6" spans="1:16" ht="21.75" thickBot="1" x14ac:dyDescent="0.4">
      <c r="B6" s="35"/>
      <c r="C6" s="18"/>
      <c r="G6" s="242"/>
      <c r="H6" s="243" t="s">
        <v>311</v>
      </c>
      <c r="K6" s="32"/>
      <c r="L6" s="32"/>
      <c r="M6" s="26"/>
      <c r="N6" s="36"/>
    </row>
    <row r="7" spans="1:16" ht="16.5" thickBot="1" x14ac:dyDescent="0.3">
      <c r="B7" s="17"/>
      <c r="C7" s="18"/>
      <c r="F7" s="34"/>
      <c r="G7" s="228">
        <f>COUNTIF(G13:G150,1)</f>
        <v>0</v>
      </c>
      <c r="H7" s="241">
        <f>COUNTIF($N$13:$N$200,"à renouveler")</f>
        <v>67</v>
      </c>
      <c r="K7" s="20"/>
      <c r="L7" s="20"/>
      <c r="M7" s="22"/>
      <c r="N7" s="38"/>
    </row>
    <row r="8" spans="1:16" ht="15" customHeight="1" x14ac:dyDescent="0.25">
      <c r="B8" s="17"/>
      <c r="C8" s="18"/>
      <c r="E8" s="39"/>
      <c r="G8" s="95"/>
      <c r="H8" s="129"/>
      <c r="K8" s="96"/>
      <c r="L8" s="96"/>
      <c r="M8" s="97"/>
      <c r="N8" s="41"/>
    </row>
    <row r="9" spans="1:16" ht="15" customHeight="1" x14ac:dyDescent="0.25">
      <c r="B9" s="17"/>
      <c r="C9" s="18"/>
      <c r="E9" s="39"/>
      <c r="G9" s="95"/>
      <c r="H9" s="129"/>
      <c r="K9" s="42"/>
      <c r="L9" s="42"/>
      <c r="M9" s="97"/>
      <c r="N9" s="41"/>
    </row>
    <row r="10" spans="1:16" ht="15.75" x14ac:dyDescent="0.25">
      <c r="B10" s="17"/>
      <c r="C10" s="18"/>
      <c r="E10" s="44"/>
      <c r="F10" s="45"/>
      <c r="G10" s="46"/>
      <c r="H10" s="130"/>
      <c r="K10" s="32"/>
      <c r="L10" s="32"/>
      <c r="M10" s="49"/>
    </row>
    <row r="11" spans="1:16" ht="15.75" x14ac:dyDescent="0.25">
      <c r="B11" s="17"/>
      <c r="C11" s="18"/>
      <c r="E11" s="44"/>
      <c r="F11" s="45"/>
      <c r="G11" s="47"/>
      <c r="H11" s="130"/>
      <c r="K11" s="50"/>
      <c r="L11" s="50"/>
      <c r="M11" s="49"/>
    </row>
    <row r="12" spans="1:16" s="58" customFormat="1" ht="12.75" customHeight="1" x14ac:dyDescent="0.25">
      <c r="A12" s="145" t="s">
        <v>231</v>
      </c>
      <c r="B12" s="51" t="s">
        <v>0</v>
      </c>
      <c r="C12" s="51" t="s">
        <v>232</v>
      </c>
      <c r="D12" s="52" t="s">
        <v>233</v>
      </c>
      <c r="E12" s="51" t="s">
        <v>234</v>
      </c>
      <c r="F12" s="53" t="s">
        <v>235</v>
      </c>
      <c r="G12" s="53" t="s">
        <v>236</v>
      </c>
      <c r="H12" s="54" t="s">
        <v>237</v>
      </c>
      <c r="I12" s="154" t="s">
        <v>238</v>
      </c>
      <c r="J12" s="154" t="s">
        <v>239</v>
      </c>
      <c r="K12" s="56" t="s">
        <v>240</v>
      </c>
      <c r="L12" s="56" t="s">
        <v>313</v>
      </c>
      <c r="M12" s="57" t="s">
        <v>242</v>
      </c>
      <c r="N12" s="57" t="s">
        <v>243</v>
      </c>
    </row>
    <row r="13" spans="1:16" ht="12.75" customHeight="1" x14ac:dyDescent="0.25">
      <c r="A13" s="146"/>
      <c r="B13" s="364" t="s">
        <v>43</v>
      </c>
      <c r="C13" s="251" t="s">
        <v>168</v>
      </c>
      <c r="D13" s="82" t="s">
        <v>169</v>
      </c>
      <c r="E13" s="74" t="s">
        <v>245</v>
      </c>
      <c r="F13" s="252">
        <v>6</v>
      </c>
      <c r="G13" s="89"/>
      <c r="H13" s="67"/>
      <c r="I13" s="263">
        <v>42827</v>
      </c>
      <c r="J13" s="74" t="s">
        <v>314</v>
      </c>
      <c r="K13" s="75" t="s">
        <v>253</v>
      </c>
      <c r="L13" s="76" t="s">
        <v>314</v>
      </c>
      <c r="M13" s="157" t="s">
        <v>384</v>
      </c>
      <c r="N13" s="77" t="s">
        <v>315</v>
      </c>
    </row>
    <row r="14" spans="1:16" ht="12.75" customHeight="1" x14ac:dyDescent="0.25">
      <c r="A14" s="146">
        <v>42013</v>
      </c>
      <c r="B14" s="362" t="s">
        <v>46</v>
      </c>
      <c r="C14" s="64" t="s">
        <v>126</v>
      </c>
      <c r="D14" s="82" t="s">
        <v>127</v>
      </c>
      <c r="E14" s="99"/>
      <c r="F14" s="66">
        <v>36</v>
      </c>
      <c r="G14" s="89"/>
      <c r="H14" s="67">
        <v>30</v>
      </c>
      <c r="I14" s="109">
        <v>41944</v>
      </c>
      <c r="J14" s="74" t="s">
        <v>314</v>
      </c>
      <c r="K14" s="75" t="s">
        <v>253</v>
      </c>
      <c r="L14" s="76" t="s">
        <v>314</v>
      </c>
      <c r="M14" s="69" t="s">
        <v>510</v>
      </c>
      <c r="N14" s="77" t="s">
        <v>315</v>
      </c>
    </row>
    <row r="15" spans="1:16" ht="15" customHeight="1" x14ac:dyDescent="0.25">
      <c r="A15" s="146"/>
      <c r="B15" s="363" t="s">
        <v>208</v>
      </c>
      <c r="C15" s="64" t="s">
        <v>165</v>
      </c>
      <c r="D15" s="82" t="s">
        <v>166</v>
      </c>
      <c r="E15" s="99" t="s">
        <v>257</v>
      </c>
      <c r="F15" s="66">
        <v>403</v>
      </c>
      <c r="G15" s="89"/>
      <c r="H15" s="67"/>
      <c r="I15" s="109"/>
      <c r="J15" s="74" t="s">
        <v>314</v>
      </c>
      <c r="K15" s="75" t="s">
        <v>253</v>
      </c>
      <c r="L15" s="76" t="s">
        <v>314</v>
      </c>
      <c r="M15" s="104" t="s">
        <v>258</v>
      </c>
      <c r="N15" s="77" t="s">
        <v>315</v>
      </c>
    </row>
    <row r="16" spans="1:16" ht="12.75" customHeight="1" x14ac:dyDescent="0.25">
      <c r="A16" s="146"/>
      <c r="B16" s="362" t="s">
        <v>85</v>
      </c>
      <c r="C16" s="64" t="s">
        <v>47</v>
      </c>
      <c r="D16" s="82" t="s">
        <v>48</v>
      </c>
      <c r="E16" s="99"/>
      <c r="F16" s="66">
        <v>404</v>
      </c>
      <c r="G16" s="89"/>
      <c r="H16" s="67"/>
      <c r="I16" s="109"/>
      <c r="J16" s="74" t="s">
        <v>314</v>
      </c>
      <c r="K16" s="75" t="s">
        <v>253</v>
      </c>
      <c r="L16" s="76" t="s">
        <v>314</v>
      </c>
      <c r="M16" s="104" t="s">
        <v>258</v>
      </c>
      <c r="N16" s="77" t="s">
        <v>315</v>
      </c>
    </row>
    <row r="17" spans="1:14" ht="12.75" customHeight="1" x14ac:dyDescent="0.25">
      <c r="A17" s="146"/>
      <c r="B17" s="363" t="s">
        <v>220</v>
      </c>
      <c r="C17" s="101" t="s">
        <v>168</v>
      </c>
      <c r="D17" s="82" t="s">
        <v>169</v>
      </c>
      <c r="E17" s="99"/>
      <c r="F17" s="66">
        <v>405</v>
      </c>
      <c r="G17" s="89"/>
      <c r="H17" s="67"/>
      <c r="I17" s="109">
        <v>41671</v>
      </c>
      <c r="J17" s="74" t="s">
        <v>314</v>
      </c>
      <c r="K17" s="75" t="s">
        <v>253</v>
      </c>
      <c r="L17" s="76" t="s">
        <v>314</v>
      </c>
      <c r="M17" s="104" t="s">
        <v>259</v>
      </c>
      <c r="N17" s="77" t="s">
        <v>315</v>
      </c>
    </row>
    <row r="18" spans="1:14" ht="12.75" customHeight="1" x14ac:dyDescent="0.25">
      <c r="A18" s="146"/>
      <c r="B18" s="363" t="s">
        <v>219</v>
      </c>
      <c r="C18" s="103" t="s">
        <v>140</v>
      </c>
      <c r="D18" s="82" t="s">
        <v>141</v>
      </c>
      <c r="E18" s="99" t="s">
        <v>261</v>
      </c>
      <c r="F18" s="66">
        <v>407</v>
      </c>
      <c r="G18" s="89"/>
      <c r="H18" s="67">
        <v>25</v>
      </c>
      <c r="I18" s="109">
        <v>41944</v>
      </c>
      <c r="J18" s="74" t="s">
        <v>314</v>
      </c>
      <c r="K18" s="75" t="s">
        <v>253</v>
      </c>
      <c r="L18" s="76" t="s">
        <v>314</v>
      </c>
      <c r="M18" s="104" t="s">
        <v>262</v>
      </c>
      <c r="N18" s="77" t="s">
        <v>315</v>
      </c>
    </row>
    <row r="19" spans="1:14" ht="12.75" customHeight="1" x14ac:dyDescent="0.25">
      <c r="A19" s="149"/>
      <c r="B19" s="363" t="s">
        <v>176</v>
      </c>
      <c r="C19" s="64" t="s">
        <v>89</v>
      </c>
      <c r="D19" s="82" t="s">
        <v>89</v>
      </c>
      <c r="E19" s="99" t="s">
        <v>255</v>
      </c>
      <c r="F19" s="66">
        <v>1402</v>
      </c>
      <c r="G19" s="89"/>
      <c r="H19" s="67"/>
      <c r="I19" s="258"/>
      <c r="J19" s="74" t="s">
        <v>314</v>
      </c>
      <c r="K19" s="75" t="s">
        <v>253</v>
      </c>
      <c r="L19" s="76" t="s">
        <v>314</v>
      </c>
      <c r="M19" s="104" t="s">
        <v>264</v>
      </c>
      <c r="N19" s="77" t="s">
        <v>315</v>
      </c>
    </row>
    <row r="20" spans="1:14" ht="12.75" customHeight="1" x14ac:dyDescent="0.25">
      <c r="A20" s="146">
        <v>42922</v>
      </c>
      <c r="B20" s="362" t="s">
        <v>209</v>
      </c>
      <c r="C20" s="64" t="s">
        <v>123</v>
      </c>
      <c r="D20" s="82" t="s">
        <v>124</v>
      </c>
      <c r="E20" s="99" t="s">
        <v>245</v>
      </c>
      <c r="F20" s="66">
        <v>12006</v>
      </c>
      <c r="G20" s="89"/>
      <c r="H20" s="67">
        <v>20</v>
      </c>
      <c r="I20" s="68">
        <v>43630</v>
      </c>
      <c r="J20" s="74" t="s">
        <v>314</v>
      </c>
      <c r="K20" s="75" t="s">
        <v>253</v>
      </c>
      <c r="L20" s="76" t="s">
        <v>314</v>
      </c>
      <c r="M20" s="104" t="s">
        <v>516</v>
      </c>
      <c r="N20" s="77" t="s">
        <v>315</v>
      </c>
    </row>
    <row r="21" spans="1:14" ht="12.75" customHeight="1" x14ac:dyDescent="0.25">
      <c r="A21" s="146"/>
      <c r="B21" s="362" t="s">
        <v>194</v>
      </c>
      <c r="C21" s="64" t="s">
        <v>117</v>
      </c>
      <c r="D21" s="82" t="s">
        <v>118</v>
      </c>
      <c r="E21" s="99" t="s">
        <v>260</v>
      </c>
      <c r="F21" s="66">
        <v>12010</v>
      </c>
      <c r="G21" s="89"/>
      <c r="H21" s="67">
        <v>30</v>
      </c>
      <c r="I21" s="259">
        <v>42064</v>
      </c>
      <c r="J21" s="74" t="s">
        <v>314</v>
      </c>
      <c r="K21" s="69" t="s">
        <v>253</v>
      </c>
      <c r="L21" s="76" t="s">
        <v>314</v>
      </c>
      <c r="M21" s="274" t="s">
        <v>269</v>
      </c>
      <c r="N21" s="77" t="s">
        <v>315</v>
      </c>
    </row>
    <row r="22" spans="1:14" ht="12.75" customHeight="1" x14ac:dyDescent="0.25">
      <c r="A22" s="147"/>
      <c r="B22" s="362" t="s">
        <v>28</v>
      </c>
      <c r="C22" s="64" t="s">
        <v>32</v>
      </c>
      <c r="D22" s="82" t="s">
        <v>33</v>
      </c>
      <c r="E22" s="99"/>
      <c r="F22" s="66">
        <v>12012</v>
      </c>
      <c r="G22" s="89"/>
      <c r="H22" s="67"/>
      <c r="I22" s="258">
        <v>42034</v>
      </c>
      <c r="J22" s="74" t="s">
        <v>314</v>
      </c>
      <c r="K22" s="69" t="s">
        <v>253</v>
      </c>
      <c r="L22" s="76" t="s">
        <v>314</v>
      </c>
      <c r="M22" s="104" t="s">
        <v>270</v>
      </c>
      <c r="N22" s="77" t="s">
        <v>315</v>
      </c>
    </row>
    <row r="23" spans="1:14" ht="12.75" customHeight="1" x14ac:dyDescent="0.25">
      <c r="A23" s="146"/>
      <c r="B23" s="362" t="s">
        <v>43</v>
      </c>
      <c r="C23" s="64" t="s">
        <v>32</v>
      </c>
      <c r="D23" s="82" t="s">
        <v>33</v>
      </c>
      <c r="E23" s="99" t="s">
        <v>271</v>
      </c>
      <c r="F23" s="66">
        <v>13003</v>
      </c>
      <c r="G23" s="89"/>
      <c r="H23" s="67">
        <v>40</v>
      </c>
      <c r="I23" s="258">
        <v>41944</v>
      </c>
      <c r="J23" s="74" t="s">
        <v>314</v>
      </c>
      <c r="K23" s="69" t="s">
        <v>253</v>
      </c>
      <c r="L23" s="76" t="s">
        <v>314</v>
      </c>
      <c r="M23" s="69" t="s">
        <v>510</v>
      </c>
      <c r="N23" s="77" t="s">
        <v>315</v>
      </c>
    </row>
    <row r="24" spans="1:14" ht="12.75" customHeight="1" x14ac:dyDescent="0.25">
      <c r="A24" s="146"/>
      <c r="B24" s="363" t="s">
        <v>52</v>
      </c>
      <c r="C24" s="64" t="s">
        <v>44</v>
      </c>
      <c r="D24" s="82" t="s">
        <v>45</v>
      </c>
      <c r="E24" s="99" t="s">
        <v>245</v>
      </c>
      <c r="F24" s="66">
        <v>13020</v>
      </c>
      <c r="G24" s="89"/>
      <c r="H24" s="67"/>
      <c r="I24" s="258">
        <v>42892</v>
      </c>
      <c r="J24" s="74" t="s">
        <v>314</v>
      </c>
      <c r="K24" s="69" t="s">
        <v>253</v>
      </c>
      <c r="L24" s="76" t="s">
        <v>314</v>
      </c>
      <c r="M24" s="104" t="s">
        <v>394</v>
      </c>
      <c r="N24" s="77" t="s">
        <v>315</v>
      </c>
    </row>
    <row r="25" spans="1:14" ht="12.75" customHeight="1" x14ac:dyDescent="0.25">
      <c r="A25" s="146"/>
      <c r="B25" s="363" t="s">
        <v>46</v>
      </c>
      <c r="C25" s="64" t="s">
        <v>17</v>
      </c>
      <c r="D25" s="82" t="s">
        <v>18</v>
      </c>
      <c r="E25" s="99"/>
      <c r="F25" s="66">
        <v>13045</v>
      </c>
      <c r="G25" s="89"/>
      <c r="H25" s="67">
        <v>30</v>
      </c>
      <c r="I25" s="258">
        <v>41944</v>
      </c>
      <c r="J25" s="74" t="s">
        <v>314</v>
      </c>
      <c r="K25" s="69" t="s">
        <v>253</v>
      </c>
      <c r="L25" s="76" t="s">
        <v>314</v>
      </c>
      <c r="M25" s="69" t="s">
        <v>510</v>
      </c>
      <c r="N25" s="77" t="s">
        <v>315</v>
      </c>
    </row>
    <row r="26" spans="1:14" ht="12.75" customHeight="1" x14ac:dyDescent="0.25">
      <c r="A26" s="148"/>
      <c r="B26" s="362" t="s">
        <v>167</v>
      </c>
      <c r="C26" s="64" t="s">
        <v>123</v>
      </c>
      <c r="D26" s="82" t="s">
        <v>124</v>
      </c>
      <c r="E26" s="99" t="s">
        <v>276</v>
      </c>
      <c r="F26" s="66">
        <v>14004</v>
      </c>
      <c r="G26" s="89"/>
      <c r="H26" s="67"/>
      <c r="I26" s="258">
        <v>43123</v>
      </c>
      <c r="J26" s="74" t="s">
        <v>314</v>
      </c>
      <c r="K26" s="69" t="s">
        <v>253</v>
      </c>
      <c r="L26" s="76" t="s">
        <v>314</v>
      </c>
      <c r="M26" s="104" t="s">
        <v>471</v>
      </c>
      <c r="N26" s="77" t="s">
        <v>315</v>
      </c>
    </row>
    <row r="27" spans="1:14" ht="12.75" customHeight="1" x14ac:dyDescent="0.25">
      <c r="A27" s="146"/>
      <c r="B27" s="362" t="s">
        <v>46</v>
      </c>
      <c r="C27" s="64" t="s">
        <v>29</v>
      </c>
      <c r="D27" s="82" t="s">
        <v>30</v>
      </c>
      <c r="E27" s="99" t="s">
        <v>263</v>
      </c>
      <c r="F27" s="81">
        <v>14044</v>
      </c>
      <c r="G27" s="89"/>
      <c r="H27" s="67">
        <v>30</v>
      </c>
      <c r="I27" s="258">
        <v>42328</v>
      </c>
      <c r="J27" s="74" t="s">
        <v>314</v>
      </c>
      <c r="K27" s="75" t="s">
        <v>253</v>
      </c>
      <c r="L27" s="76" t="s">
        <v>314</v>
      </c>
      <c r="M27" s="69" t="s">
        <v>510</v>
      </c>
      <c r="N27" s="77" t="s">
        <v>315</v>
      </c>
    </row>
    <row r="28" spans="1:14" ht="12.75" customHeight="1" x14ac:dyDescent="0.25">
      <c r="A28" s="146"/>
      <c r="B28" s="363" t="s">
        <v>52</v>
      </c>
      <c r="C28" s="64" t="s">
        <v>11</v>
      </c>
      <c r="D28" s="82" t="s">
        <v>12</v>
      </c>
      <c r="E28" s="99"/>
      <c r="F28" s="81">
        <v>14047</v>
      </c>
      <c r="G28" s="89"/>
      <c r="H28" s="67"/>
      <c r="I28" s="258"/>
      <c r="J28" s="74" t="s">
        <v>314</v>
      </c>
      <c r="K28" s="75" t="s">
        <v>253</v>
      </c>
      <c r="L28" s="76" t="s">
        <v>314</v>
      </c>
      <c r="M28" s="104" t="s">
        <v>458</v>
      </c>
      <c r="N28" s="77" t="s">
        <v>315</v>
      </c>
    </row>
    <row r="29" spans="1:14" ht="12.75" customHeight="1" x14ac:dyDescent="0.25">
      <c r="A29" s="146">
        <v>42922</v>
      </c>
      <c r="B29" s="363" t="s">
        <v>46</v>
      </c>
      <c r="C29" s="84" t="s">
        <v>44</v>
      </c>
      <c r="D29" s="82" t="s">
        <v>45</v>
      </c>
      <c r="E29" s="110" t="s">
        <v>380</v>
      </c>
      <c r="F29" s="81">
        <v>14058</v>
      </c>
      <c r="G29" s="89"/>
      <c r="H29" s="67">
        <v>30</v>
      </c>
      <c r="I29" s="68">
        <v>43630</v>
      </c>
      <c r="J29" s="74" t="s">
        <v>314</v>
      </c>
      <c r="K29" s="75" t="s">
        <v>253</v>
      </c>
      <c r="L29" s="76"/>
      <c r="M29" s="104" t="s">
        <v>516</v>
      </c>
      <c r="N29" s="77" t="s">
        <v>315</v>
      </c>
    </row>
    <row r="30" spans="1:14" ht="12.75" customHeight="1" x14ac:dyDescent="0.25">
      <c r="A30" s="146"/>
      <c r="B30" s="363" t="s">
        <v>43</v>
      </c>
      <c r="C30" s="84" t="s">
        <v>89</v>
      </c>
      <c r="D30" s="82" t="s">
        <v>89</v>
      </c>
      <c r="E30" s="110" t="s">
        <v>250</v>
      </c>
      <c r="F30" s="81">
        <v>14061</v>
      </c>
      <c r="G30" s="89"/>
      <c r="H30" s="67">
        <v>40</v>
      </c>
      <c r="I30" s="258">
        <v>42328</v>
      </c>
      <c r="J30" s="74" t="s">
        <v>314</v>
      </c>
      <c r="K30" s="75" t="s">
        <v>253</v>
      </c>
      <c r="L30" s="76" t="s">
        <v>314</v>
      </c>
      <c r="M30" s="69" t="s">
        <v>510</v>
      </c>
      <c r="N30" s="77" t="s">
        <v>315</v>
      </c>
    </row>
    <row r="31" spans="1:14" ht="12.75" customHeight="1" x14ac:dyDescent="0.25">
      <c r="A31" s="146"/>
      <c r="B31" s="363" t="s">
        <v>196</v>
      </c>
      <c r="C31" s="87" t="s">
        <v>83</v>
      </c>
      <c r="D31" s="82" t="s">
        <v>84</v>
      </c>
      <c r="E31" s="111" t="s">
        <v>280</v>
      </c>
      <c r="F31" s="88">
        <v>15009</v>
      </c>
      <c r="G31" s="89"/>
      <c r="H31" s="67"/>
      <c r="I31" s="261">
        <v>43198</v>
      </c>
      <c r="J31" s="74" t="s">
        <v>314</v>
      </c>
      <c r="K31" s="75" t="s">
        <v>253</v>
      </c>
      <c r="L31" s="76" t="s">
        <v>314</v>
      </c>
      <c r="M31" s="104" t="s">
        <v>269</v>
      </c>
      <c r="N31" s="77" t="s">
        <v>315</v>
      </c>
    </row>
    <row r="32" spans="1:14" ht="12.75" customHeight="1" x14ac:dyDescent="0.25">
      <c r="A32" s="149"/>
      <c r="B32" s="363" t="s">
        <v>192</v>
      </c>
      <c r="C32" s="87" t="s">
        <v>123</v>
      </c>
      <c r="D32" s="82" t="s">
        <v>124</v>
      </c>
      <c r="E32" s="111" t="s">
        <v>294</v>
      </c>
      <c r="F32" s="88">
        <v>15028</v>
      </c>
      <c r="G32" s="215"/>
      <c r="H32" s="67"/>
      <c r="I32" s="259" t="s">
        <v>297</v>
      </c>
      <c r="J32" s="74" t="s">
        <v>314</v>
      </c>
      <c r="K32" s="75" t="s">
        <v>253</v>
      </c>
      <c r="L32" s="76" t="s">
        <v>314</v>
      </c>
      <c r="M32" s="104" t="s">
        <v>295</v>
      </c>
      <c r="N32" s="77" t="s">
        <v>315</v>
      </c>
    </row>
    <row r="33" spans="1:14" ht="12.75" customHeight="1" x14ac:dyDescent="0.25">
      <c r="A33" s="146"/>
      <c r="B33" s="363" t="s">
        <v>195</v>
      </c>
      <c r="C33" s="87" t="s">
        <v>32</v>
      </c>
      <c r="D33" s="82" t="s">
        <v>33</v>
      </c>
      <c r="E33" s="111"/>
      <c r="F33" s="88">
        <v>15038</v>
      </c>
      <c r="G33" s="89"/>
      <c r="H33" s="67">
        <v>25</v>
      </c>
      <c r="I33" s="78">
        <v>42328</v>
      </c>
      <c r="J33" s="74" t="s">
        <v>314</v>
      </c>
      <c r="K33" s="75" t="s">
        <v>253</v>
      </c>
      <c r="L33" s="76" t="s">
        <v>314</v>
      </c>
      <c r="M33" s="69" t="s">
        <v>510</v>
      </c>
      <c r="N33" s="77" t="s">
        <v>315</v>
      </c>
    </row>
    <row r="34" spans="1:14" ht="12.75" customHeight="1" x14ac:dyDescent="0.25">
      <c r="A34" s="146"/>
      <c r="B34" s="363" t="s">
        <v>188</v>
      </c>
      <c r="C34" s="87" t="s">
        <v>123</v>
      </c>
      <c r="D34" s="82" t="s">
        <v>124</v>
      </c>
      <c r="E34" s="111" t="s">
        <v>370</v>
      </c>
      <c r="F34" s="88">
        <v>15045</v>
      </c>
      <c r="G34" s="89"/>
      <c r="H34" s="67"/>
      <c r="I34" s="259">
        <v>43004</v>
      </c>
      <c r="J34" s="74" t="s">
        <v>314</v>
      </c>
      <c r="K34" s="75" t="s">
        <v>253</v>
      </c>
      <c r="L34" s="76" t="s">
        <v>314</v>
      </c>
      <c r="M34" s="104" t="s">
        <v>251</v>
      </c>
      <c r="N34" s="77" t="s">
        <v>315</v>
      </c>
    </row>
    <row r="35" spans="1:14" ht="12.75" customHeight="1" x14ac:dyDescent="0.25">
      <c r="A35" s="147"/>
      <c r="B35" s="363" t="s">
        <v>43</v>
      </c>
      <c r="C35" s="87" t="s">
        <v>26</v>
      </c>
      <c r="D35" s="82" t="s">
        <v>27</v>
      </c>
      <c r="E35" s="111"/>
      <c r="F35" s="88">
        <v>15049</v>
      </c>
      <c r="G35" s="89"/>
      <c r="H35" s="67"/>
      <c r="I35" s="259">
        <v>42254</v>
      </c>
      <c r="J35" s="74" t="s">
        <v>314</v>
      </c>
      <c r="K35" s="75" t="s">
        <v>253</v>
      </c>
      <c r="L35" s="76" t="s">
        <v>314</v>
      </c>
      <c r="M35" s="104" t="s">
        <v>285</v>
      </c>
      <c r="N35" s="77" t="s">
        <v>315</v>
      </c>
    </row>
    <row r="36" spans="1:14" ht="12.75" customHeight="1" x14ac:dyDescent="0.25">
      <c r="A36" s="146"/>
      <c r="B36" s="363" t="s">
        <v>46</v>
      </c>
      <c r="C36" s="87" t="s">
        <v>171</v>
      </c>
      <c r="D36" s="82" t="s">
        <v>172</v>
      </c>
      <c r="E36" s="111"/>
      <c r="F36" s="90">
        <v>15051</v>
      </c>
      <c r="G36" s="89"/>
      <c r="H36" s="67"/>
      <c r="I36" s="259">
        <v>42834</v>
      </c>
      <c r="J36" s="74" t="s">
        <v>314</v>
      </c>
      <c r="K36" s="75" t="s">
        <v>253</v>
      </c>
      <c r="L36" s="76" t="s">
        <v>314</v>
      </c>
      <c r="M36" s="104" t="s">
        <v>383</v>
      </c>
      <c r="N36" s="77" t="s">
        <v>315</v>
      </c>
    </row>
    <row r="37" spans="1:14" ht="12.75" customHeight="1" x14ac:dyDescent="0.25">
      <c r="A37" s="146"/>
      <c r="B37" s="367" t="s">
        <v>34</v>
      </c>
      <c r="C37" s="87" t="s">
        <v>26</v>
      </c>
      <c r="D37" s="82" t="s">
        <v>27</v>
      </c>
      <c r="E37" s="111"/>
      <c r="F37" s="88">
        <v>15053</v>
      </c>
      <c r="G37" s="89"/>
      <c r="H37" s="67"/>
      <c r="I37" s="259">
        <v>43036</v>
      </c>
      <c r="J37" s="74" t="s">
        <v>314</v>
      </c>
      <c r="K37" s="75" t="s">
        <v>253</v>
      </c>
      <c r="L37" s="76" t="s">
        <v>314</v>
      </c>
      <c r="M37" s="104" t="s">
        <v>455</v>
      </c>
      <c r="N37" s="77" t="s">
        <v>315</v>
      </c>
    </row>
    <row r="38" spans="1:14" ht="12.75" customHeight="1" x14ac:dyDescent="0.25">
      <c r="A38" s="146"/>
      <c r="B38" s="363" t="s">
        <v>128</v>
      </c>
      <c r="C38" s="87" t="s">
        <v>117</v>
      </c>
      <c r="D38" s="82" t="s">
        <v>118</v>
      </c>
      <c r="E38" s="111" t="s">
        <v>312</v>
      </c>
      <c r="F38" s="88">
        <v>15062</v>
      </c>
      <c r="G38" s="89"/>
      <c r="H38" s="67">
        <v>40</v>
      </c>
      <c r="I38" s="78">
        <v>42328</v>
      </c>
      <c r="J38" s="74" t="s">
        <v>314</v>
      </c>
      <c r="K38" s="75" t="s">
        <v>253</v>
      </c>
      <c r="L38" s="76" t="s">
        <v>314</v>
      </c>
      <c r="M38" s="69" t="s">
        <v>510</v>
      </c>
      <c r="N38" s="77" t="s">
        <v>315</v>
      </c>
    </row>
    <row r="39" spans="1:14" ht="12.75" customHeight="1" x14ac:dyDescent="0.25">
      <c r="A39" s="146"/>
      <c r="B39" s="363" t="s">
        <v>194</v>
      </c>
      <c r="C39" s="87" t="s">
        <v>138</v>
      </c>
      <c r="D39" s="82" t="s">
        <v>1</v>
      </c>
      <c r="E39" s="111" t="s">
        <v>339</v>
      </c>
      <c r="F39" s="88">
        <v>15068</v>
      </c>
      <c r="G39" s="89"/>
      <c r="H39" s="67">
        <v>30</v>
      </c>
      <c r="I39" s="259">
        <v>43122</v>
      </c>
      <c r="J39" s="74" t="s">
        <v>314</v>
      </c>
      <c r="K39" s="75" t="s">
        <v>253</v>
      </c>
      <c r="L39" s="76" t="s">
        <v>314</v>
      </c>
      <c r="M39" s="104" t="s">
        <v>470</v>
      </c>
      <c r="N39" s="77" t="s">
        <v>315</v>
      </c>
    </row>
    <row r="40" spans="1:14" ht="12.75" customHeight="1" x14ac:dyDescent="0.25">
      <c r="A40" s="146"/>
      <c r="B40" s="369" t="s">
        <v>193</v>
      </c>
      <c r="C40" s="87" t="s">
        <v>89</v>
      </c>
      <c r="D40" s="82" t="s">
        <v>89</v>
      </c>
      <c r="E40" s="111" t="s">
        <v>288</v>
      </c>
      <c r="F40" s="88">
        <v>15072</v>
      </c>
      <c r="G40" s="89"/>
      <c r="H40" s="67"/>
      <c r="I40" s="259"/>
      <c r="J40" s="74" t="s">
        <v>314</v>
      </c>
      <c r="K40" s="75" t="s">
        <v>253</v>
      </c>
      <c r="L40" s="76" t="s">
        <v>314</v>
      </c>
      <c r="M40" s="104" t="s">
        <v>397</v>
      </c>
      <c r="N40" s="77" t="s">
        <v>315</v>
      </c>
    </row>
    <row r="41" spans="1:14" ht="12.75" customHeight="1" x14ac:dyDescent="0.25">
      <c r="A41" s="146"/>
      <c r="B41" s="363" t="s">
        <v>131</v>
      </c>
      <c r="C41" s="87" t="s">
        <v>138</v>
      </c>
      <c r="D41" s="82" t="s">
        <v>1</v>
      </c>
      <c r="E41" s="111"/>
      <c r="F41" s="88">
        <v>15082</v>
      </c>
      <c r="G41" s="89"/>
      <c r="H41" s="67"/>
      <c r="I41" s="259"/>
      <c r="J41" s="74" t="s">
        <v>314</v>
      </c>
      <c r="K41" s="75" t="s">
        <v>253</v>
      </c>
      <c r="L41" s="76" t="s">
        <v>314</v>
      </c>
      <c r="M41" s="104" t="s">
        <v>295</v>
      </c>
      <c r="N41" s="77" t="s">
        <v>315</v>
      </c>
    </row>
    <row r="42" spans="1:14" ht="12.75" customHeight="1" x14ac:dyDescent="0.25">
      <c r="A42" s="149"/>
      <c r="B42" s="367" t="s">
        <v>43</v>
      </c>
      <c r="C42" s="87" t="s">
        <v>117</v>
      </c>
      <c r="D42" s="82" t="s">
        <v>118</v>
      </c>
      <c r="E42" s="120" t="s">
        <v>283</v>
      </c>
      <c r="F42" s="88">
        <v>15084</v>
      </c>
      <c r="G42" s="89"/>
      <c r="H42" s="67"/>
      <c r="I42" s="259" t="s">
        <v>297</v>
      </c>
      <c r="J42" s="74" t="s">
        <v>314</v>
      </c>
      <c r="K42" s="75" t="s">
        <v>253</v>
      </c>
      <c r="L42" s="76" t="s">
        <v>314</v>
      </c>
      <c r="M42" s="121" t="s">
        <v>291</v>
      </c>
      <c r="N42" s="77" t="s">
        <v>315</v>
      </c>
    </row>
    <row r="43" spans="1:14" ht="12.75" customHeight="1" x14ac:dyDescent="0.25">
      <c r="A43" s="149"/>
      <c r="B43" s="363" t="s">
        <v>220</v>
      </c>
      <c r="C43" s="87" t="s">
        <v>89</v>
      </c>
      <c r="D43" s="82" t="s">
        <v>89</v>
      </c>
      <c r="E43" s="111" t="s">
        <v>292</v>
      </c>
      <c r="F43" s="88">
        <v>15085</v>
      </c>
      <c r="G43" s="89"/>
      <c r="H43" s="67"/>
      <c r="I43" s="259" t="s">
        <v>297</v>
      </c>
      <c r="J43" s="74" t="s">
        <v>314</v>
      </c>
      <c r="K43" s="75" t="s">
        <v>253</v>
      </c>
      <c r="L43" s="76" t="s">
        <v>314</v>
      </c>
      <c r="M43" s="104" t="s">
        <v>293</v>
      </c>
      <c r="N43" s="77" t="s">
        <v>315</v>
      </c>
    </row>
    <row r="44" spans="1:14" ht="12.75" customHeight="1" x14ac:dyDescent="0.25">
      <c r="A44" s="146"/>
      <c r="B44" s="363" t="s">
        <v>173</v>
      </c>
      <c r="C44" s="87" t="s">
        <v>41</v>
      </c>
      <c r="D44" s="82" t="s">
        <v>42</v>
      </c>
      <c r="E44" s="93" t="s">
        <v>320</v>
      </c>
      <c r="F44" s="66">
        <v>16003</v>
      </c>
      <c r="G44" s="215"/>
      <c r="H44" s="67"/>
      <c r="I44" s="68"/>
      <c r="J44" s="74" t="s">
        <v>314</v>
      </c>
      <c r="K44" s="75" t="s">
        <v>253</v>
      </c>
      <c r="L44" s="76" t="s">
        <v>314</v>
      </c>
      <c r="M44" s="160" t="s">
        <v>409</v>
      </c>
      <c r="N44" s="77" t="s">
        <v>315</v>
      </c>
    </row>
    <row r="45" spans="1:14" ht="12.75" customHeight="1" x14ac:dyDescent="0.25">
      <c r="A45" s="146"/>
      <c r="B45" s="363" t="s">
        <v>58</v>
      </c>
      <c r="C45" s="87" t="s">
        <v>89</v>
      </c>
      <c r="D45" s="82" t="s">
        <v>89</v>
      </c>
      <c r="E45" s="93" t="s">
        <v>321</v>
      </c>
      <c r="F45" s="66">
        <v>16005</v>
      </c>
      <c r="G45" s="215"/>
      <c r="H45" s="67">
        <v>50</v>
      </c>
      <c r="I45" s="68">
        <v>42470</v>
      </c>
      <c r="J45" s="74" t="s">
        <v>314</v>
      </c>
      <c r="K45" s="75" t="s">
        <v>253</v>
      </c>
      <c r="L45" s="76" t="s">
        <v>314</v>
      </c>
      <c r="M45" s="69" t="s">
        <v>510</v>
      </c>
      <c r="N45" s="77" t="s">
        <v>315</v>
      </c>
    </row>
    <row r="46" spans="1:14" ht="12.75" customHeight="1" x14ac:dyDescent="0.25">
      <c r="A46" s="146"/>
      <c r="B46" s="363" t="s">
        <v>335</v>
      </c>
      <c r="C46" s="87" t="s">
        <v>165</v>
      </c>
      <c r="D46" s="82" t="s">
        <v>166</v>
      </c>
      <c r="E46" s="93" t="s">
        <v>332</v>
      </c>
      <c r="F46" s="66">
        <v>16006</v>
      </c>
      <c r="G46" s="215"/>
      <c r="H46" s="67">
        <v>50</v>
      </c>
      <c r="I46" s="68">
        <v>42496</v>
      </c>
      <c r="J46" s="74" t="s">
        <v>314</v>
      </c>
      <c r="K46" s="75" t="s">
        <v>253</v>
      </c>
      <c r="L46" s="76" t="s">
        <v>314</v>
      </c>
      <c r="M46" s="274" t="s">
        <v>269</v>
      </c>
      <c r="N46" s="77" t="s">
        <v>315</v>
      </c>
    </row>
    <row r="47" spans="1:14" ht="12.75" customHeight="1" x14ac:dyDescent="0.25">
      <c r="A47" s="146"/>
      <c r="B47" s="363" t="s">
        <v>335</v>
      </c>
      <c r="C47" s="87" t="s">
        <v>165</v>
      </c>
      <c r="D47" s="82" t="s">
        <v>166</v>
      </c>
      <c r="E47" s="93" t="s">
        <v>332</v>
      </c>
      <c r="F47" s="66">
        <v>16007</v>
      </c>
      <c r="G47" s="215"/>
      <c r="H47" s="67">
        <v>50</v>
      </c>
      <c r="I47" s="68">
        <v>42496</v>
      </c>
      <c r="J47" s="74" t="s">
        <v>314</v>
      </c>
      <c r="K47" s="75" t="s">
        <v>253</v>
      </c>
      <c r="L47" s="76" t="s">
        <v>314</v>
      </c>
      <c r="M47" s="274" t="s">
        <v>269</v>
      </c>
      <c r="N47" s="77" t="s">
        <v>315</v>
      </c>
    </row>
    <row r="48" spans="1:14" ht="12.75" customHeight="1" x14ac:dyDescent="0.25">
      <c r="A48" s="146"/>
      <c r="B48" s="363" t="s">
        <v>326</v>
      </c>
      <c r="C48" s="87" t="s">
        <v>23</v>
      </c>
      <c r="D48" s="82" t="s">
        <v>24</v>
      </c>
      <c r="E48" s="93" t="s">
        <v>371</v>
      </c>
      <c r="F48" s="66">
        <v>16013</v>
      </c>
      <c r="G48" s="215"/>
      <c r="H48" s="67"/>
      <c r="I48" s="68">
        <v>42496</v>
      </c>
      <c r="J48" s="74" t="s">
        <v>314</v>
      </c>
      <c r="K48" s="75" t="s">
        <v>253</v>
      </c>
      <c r="L48" s="76" t="s">
        <v>314</v>
      </c>
      <c r="M48" s="160" t="s">
        <v>331</v>
      </c>
      <c r="N48" s="77" t="s">
        <v>315</v>
      </c>
    </row>
    <row r="49" spans="1:14" ht="12.75" customHeight="1" x14ac:dyDescent="0.25">
      <c r="A49" s="146"/>
      <c r="B49" s="363" t="s">
        <v>405</v>
      </c>
      <c r="C49" s="87" t="s">
        <v>77</v>
      </c>
      <c r="D49" s="82" t="s">
        <v>78</v>
      </c>
      <c r="E49" s="93"/>
      <c r="F49" s="66">
        <v>16026</v>
      </c>
      <c r="G49" s="215"/>
      <c r="H49" s="67"/>
      <c r="I49" s="68">
        <v>42581</v>
      </c>
      <c r="J49" s="74" t="s">
        <v>314</v>
      </c>
      <c r="K49" s="75" t="s">
        <v>253</v>
      </c>
      <c r="L49" s="76" t="s">
        <v>314</v>
      </c>
      <c r="M49" s="160" t="s">
        <v>363</v>
      </c>
      <c r="N49" s="77" t="s">
        <v>315</v>
      </c>
    </row>
    <row r="50" spans="1:14" ht="12.75" customHeight="1" x14ac:dyDescent="0.25">
      <c r="A50" s="146"/>
      <c r="B50" s="363" t="s">
        <v>220</v>
      </c>
      <c r="C50" s="87" t="s">
        <v>146</v>
      </c>
      <c r="D50" s="82" t="s">
        <v>147</v>
      </c>
      <c r="E50" s="93" t="s">
        <v>369</v>
      </c>
      <c r="F50" s="66">
        <v>16029</v>
      </c>
      <c r="G50" s="215"/>
      <c r="H50" s="67"/>
      <c r="I50" s="68">
        <v>42837</v>
      </c>
      <c r="J50" s="74" t="s">
        <v>314</v>
      </c>
      <c r="K50" s="75" t="s">
        <v>253</v>
      </c>
      <c r="L50" s="76" t="s">
        <v>314</v>
      </c>
      <c r="M50" s="160" t="s">
        <v>385</v>
      </c>
      <c r="N50" s="77" t="s">
        <v>315</v>
      </c>
    </row>
    <row r="51" spans="1:14" ht="12.75" customHeight="1" x14ac:dyDescent="0.25">
      <c r="A51" s="146"/>
      <c r="B51" s="363" t="s">
        <v>58</v>
      </c>
      <c r="C51" s="87" t="s">
        <v>89</v>
      </c>
      <c r="D51" s="82" t="s">
        <v>89</v>
      </c>
      <c r="E51" s="93" t="s">
        <v>346</v>
      </c>
      <c r="F51" s="66">
        <v>16036</v>
      </c>
      <c r="G51" s="215"/>
      <c r="H51" s="67">
        <v>60</v>
      </c>
      <c r="I51" s="68">
        <v>42470</v>
      </c>
      <c r="J51" s="74" t="s">
        <v>314</v>
      </c>
      <c r="K51" s="75" t="s">
        <v>253</v>
      </c>
      <c r="L51" s="76" t="s">
        <v>314</v>
      </c>
      <c r="M51" s="69" t="s">
        <v>510</v>
      </c>
      <c r="N51" s="77" t="s">
        <v>315</v>
      </c>
    </row>
    <row r="52" spans="1:14" ht="12.75" customHeight="1" x14ac:dyDescent="0.25">
      <c r="A52" s="146"/>
      <c r="B52" s="363" t="s">
        <v>193</v>
      </c>
      <c r="C52" s="87" t="s">
        <v>38</v>
      </c>
      <c r="D52" s="82" t="s">
        <v>39</v>
      </c>
      <c r="E52" s="93" t="s">
        <v>366</v>
      </c>
      <c r="F52" s="66">
        <v>16060</v>
      </c>
      <c r="G52" s="215"/>
      <c r="H52" s="67">
        <v>40</v>
      </c>
      <c r="I52" s="68">
        <v>43585</v>
      </c>
      <c r="J52" s="74" t="s">
        <v>314</v>
      </c>
      <c r="K52" s="75" t="s">
        <v>253</v>
      </c>
      <c r="L52" s="76" t="s">
        <v>314</v>
      </c>
      <c r="M52" s="160" t="s">
        <v>510</v>
      </c>
      <c r="N52" s="77" t="s">
        <v>315</v>
      </c>
    </row>
    <row r="53" spans="1:14" ht="12.75" customHeight="1" x14ac:dyDescent="0.25">
      <c r="A53" s="146"/>
      <c r="B53" s="363" t="s">
        <v>34</v>
      </c>
      <c r="C53" s="87" t="s">
        <v>29</v>
      </c>
      <c r="D53" s="82" t="s">
        <v>30</v>
      </c>
      <c r="E53" s="93"/>
      <c r="F53" s="66">
        <v>16063</v>
      </c>
      <c r="G53" s="215"/>
      <c r="H53" s="67">
        <v>40</v>
      </c>
      <c r="I53" s="68">
        <v>43585</v>
      </c>
      <c r="J53" s="74" t="s">
        <v>314</v>
      </c>
      <c r="K53" s="75" t="s">
        <v>253</v>
      </c>
      <c r="L53" s="76" t="s">
        <v>314</v>
      </c>
      <c r="M53" s="160" t="s">
        <v>510</v>
      </c>
      <c r="N53" s="77" t="s">
        <v>315</v>
      </c>
    </row>
    <row r="54" spans="1:14" ht="12.75" customHeight="1" x14ac:dyDescent="0.25">
      <c r="A54" s="146"/>
      <c r="B54" s="363" t="s">
        <v>34</v>
      </c>
      <c r="C54" s="87" t="s">
        <v>26</v>
      </c>
      <c r="D54" s="82" t="s">
        <v>27</v>
      </c>
      <c r="E54" s="93" t="s">
        <v>390</v>
      </c>
      <c r="F54" s="66">
        <v>16077</v>
      </c>
      <c r="G54" s="215"/>
      <c r="H54" s="67">
        <v>40</v>
      </c>
      <c r="I54" s="68">
        <v>43198</v>
      </c>
      <c r="J54" s="74" t="s">
        <v>314</v>
      </c>
      <c r="K54" s="75" t="s">
        <v>253</v>
      </c>
      <c r="L54" s="76" t="s">
        <v>314</v>
      </c>
      <c r="M54" s="160" t="s">
        <v>269</v>
      </c>
      <c r="N54" s="77" t="s">
        <v>315</v>
      </c>
    </row>
    <row r="55" spans="1:14" ht="12.75" customHeight="1" x14ac:dyDescent="0.25">
      <c r="A55" s="146"/>
      <c r="B55" s="369" t="s">
        <v>46</v>
      </c>
      <c r="C55" s="87" t="s">
        <v>395</v>
      </c>
      <c r="D55" s="82" t="s">
        <v>396</v>
      </c>
      <c r="E55" s="93"/>
      <c r="F55" s="66">
        <v>16084</v>
      </c>
      <c r="G55" s="215"/>
      <c r="H55" s="67">
        <v>30</v>
      </c>
      <c r="I55" s="68"/>
      <c r="J55" s="74" t="s">
        <v>314</v>
      </c>
      <c r="K55" s="75" t="s">
        <v>253</v>
      </c>
      <c r="L55" s="76" t="s">
        <v>314</v>
      </c>
      <c r="M55" s="160" t="s">
        <v>397</v>
      </c>
      <c r="N55" s="77" t="s">
        <v>315</v>
      </c>
    </row>
    <row r="56" spans="1:14" ht="12.75" customHeight="1" x14ac:dyDescent="0.25">
      <c r="A56" s="146"/>
      <c r="B56" s="363" t="s">
        <v>34</v>
      </c>
      <c r="C56" s="87" t="s">
        <v>395</v>
      </c>
      <c r="D56" s="82" t="s">
        <v>396</v>
      </c>
      <c r="E56" s="93" t="s">
        <v>403</v>
      </c>
      <c r="F56" s="66">
        <v>16090</v>
      </c>
      <c r="G56" s="215"/>
      <c r="H56" s="67"/>
      <c r="I56" s="68">
        <v>43094</v>
      </c>
      <c r="J56" s="74" t="s">
        <v>314</v>
      </c>
      <c r="K56" s="75" t="s">
        <v>253</v>
      </c>
      <c r="L56" s="76" t="s">
        <v>314</v>
      </c>
      <c r="M56" s="160" t="s">
        <v>295</v>
      </c>
      <c r="N56" s="77" t="s">
        <v>315</v>
      </c>
    </row>
    <row r="57" spans="1:14" ht="12.75" customHeight="1" x14ac:dyDescent="0.25">
      <c r="A57" s="146"/>
      <c r="B57" s="363" t="s">
        <v>388</v>
      </c>
      <c r="C57" s="87" t="s">
        <v>65</v>
      </c>
      <c r="D57" s="82" t="s">
        <v>66</v>
      </c>
      <c r="E57" s="93" t="s">
        <v>444</v>
      </c>
      <c r="F57" s="66">
        <v>16098</v>
      </c>
      <c r="G57" s="215"/>
      <c r="H57" s="67">
        <v>15</v>
      </c>
      <c r="I57" s="68">
        <v>43089</v>
      </c>
      <c r="J57" s="74" t="s">
        <v>314</v>
      </c>
      <c r="K57" s="75" t="s">
        <v>253</v>
      </c>
      <c r="L57" s="76" t="s">
        <v>314</v>
      </c>
      <c r="M57" s="160" t="s">
        <v>464</v>
      </c>
      <c r="N57" s="77" t="s">
        <v>315</v>
      </c>
    </row>
    <row r="58" spans="1:14" ht="12.75" customHeight="1" x14ac:dyDescent="0.25">
      <c r="A58" s="146"/>
      <c r="B58" s="363" t="s">
        <v>46</v>
      </c>
      <c r="C58" s="87" t="s">
        <v>445</v>
      </c>
      <c r="D58" s="82" t="s">
        <v>446</v>
      </c>
      <c r="E58" s="93"/>
      <c r="F58" s="66">
        <v>16100</v>
      </c>
      <c r="G58" s="215"/>
      <c r="H58" s="67">
        <v>30</v>
      </c>
      <c r="I58" s="68"/>
      <c r="J58" s="74" t="s">
        <v>314</v>
      </c>
      <c r="K58" s="75" t="s">
        <v>253</v>
      </c>
      <c r="L58" s="76" t="s">
        <v>314</v>
      </c>
      <c r="M58" s="160" t="s">
        <v>269</v>
      </c>
      <c r="N58" s="77" t="s">
        <v>315</v>
      </c>
    </row>
    <row r="59" spans="1:14" ht="12.75" customHeight="1" x14ac:dyDescent="0.25">
      <c r="A59" s="146"/>
      <c r="B59" s="363" t="s">
        <v>34</v>
      </c>
      <c r="C59" s="87" t="s">
        <v>401</v>
      </c>
      <c r="D59" s="82" t="s">
        <v>402</v>
      </c>
      <c r="E59" s="93" t="s">
        <v>450</v>
      </c>
      <c r="F59" s="66">
        <v>16105</v>
      </c>
      <c r="G59" s="215"/>
      <c r="H59" s="67"/>
      <c r="I59" s="68"/>
      <c r="J59" s="74" t="s">
        <v>314</v>
      </c>
      <c r="K59" s="75" t="s">
        <v>253</v>
      </c>
      <c r="L59" s="76" t="s">
        <v>314</v>
      </c>
      <c r="M59" s="160" t="s">
        <v>451</v>
      </c>
      <c r="N59" s="77" t="s">
        <v>315</v>
      </c>
    </row>
    <row r="60" spans="1:14" ht="12.75" customHeight="1" x14ac:dyDescent="0.25">
      <c r="A60" s="146"/>
      <c r="B60" s="363" t="s">
        <v>52</v>
      </c>
      <c r="C60" s="87" t="s">
        <v>120</v>
      </c>
      <c r="D60" s="82" t="s">
        <v>121</v>
      </c>
      <c r="E60" s="93" t="s">
        <v>450</v>
      </c>
      <c r="F60" s="66">
        <v>16106</v>
      </c>
      <c r="G60" s="215"/>
      <c r="H60" s="67"/>
      <c r="I60" s="68">
        <v>43040</v>
      </c>
      <c r="J60" s="74" t="s">
        <v>314</v>
      </c>
      <c r="K60" s="75" t="s">
        <v>253</v>
      </c>
      <c r="L60" s="76" t="s">
        <v>314</v>
      </c>
      <c r="M60" s="160" t="s">
        <v>259</v>
      </c>
      <c r="N60" s="77" t="s">
        <v>315</v>
      </c>
    </row>
    <row r="61" spans="1:14" ht="12.75" customHeight="1" x14ac:dyDescent="0.25">
      <c r="A61" s="146"/>
      <c r="B61" s="369" t="s">
        <v>34</v>
      </c>
      <c r="C61" s="87" t="s">
        <v>20</v>
      </c>
      <c r="D61" s="82" t="s">
        <v>21</v>
      </c>
      <c r="E61" s="93" t="s">
        <v>452</v>
      </c>
      <c r="F61" s="66">
        <v>16107</v>
      </c>
      <c r="G61" s="215"/>
      <c r="H61" s="67">
        <v>40</v>
      </c>
      <c r="I61" s="68">
        <v>43198</v>
      </c>
      <c r="J61" s="74" t="s">
        <v>314</v>
      </c>
      <c r="K61" s="75" t="s">
        <v>253</v>
      </c>
      <c r="L61" s="76" t="s">
        <v>314</v>
      </c>
      <c r="M61" s="160" t="s">
        <v>269</v>
      </c>
      <c r="N61" s="77" t="s">
        <v>315</v>
      </c>
    </row>
    <row r="62" spans="1:14" ht="12.75" customHeight="1" x14ac:dyDescent="0.25">
      <c r="A62" s="146"/>
      <c r="B62" s="363" t="s">
        <v>453</v>
      </c>
      <c r="C62" s="87" t="s">
        <v>108</v>
      </c>
      <c r="D62" s="82" t="s">
        <v>109</v>
      </c>
      <c r="E62" s="93" t="s">
        <v>454</v>
      </c>
      <c r="F62" s="66">
        <v>16110</v>
      </c>
      <c r="G62" s="215"/>
      <c r="H62" s="67">
        <v>25</v>
      </c>
      <c r="I62" s="68">
        <v>43306</v>
      </c>
      <c r="J62" s="74" t="s">
        <v>314</v>
      </c>
      <c r="K62" s="75" t="s">
        <v>253</v>
      </c>
      <c r="L62" s="76" t="s">
        <v>314</v>
      </c>
      <c r="M62" s="160" t="s">
        <v>481</v>
      </c>
      <c r="N62" s="77" t="s">
        <v>315</v>
      </c>
    </row>
    <row r="63" spans="1:14" ht="12.75" customHeight="1" x14ac:dyDescent="0.25">
      <c r="A63" s="146"/>
      <c r="B63" s="363" t="s">
        <v>193</v>
      </c>
      <c r="C63" s="87" t="s">
        <v>38</v>
      </c>
      <c r="D63" s="82" t="s">
        <v>39</v>
      </c>
      <c r="E63" s="93"/>
      <c r="F63" s="66">
        <v>16115</v>
      </c>
      <c r="G63" s="215"/>
      <c r="H63" s="67"/>
      <c r="I63" s="68">
        <v>43067</v>
      </c>
      <c r="J63" s="74" t="s">
        <v>314</v>
      </c>
      <c r="K63" s="75" t="s">
        <v>253</v>
      </c>
      <c r="L63" s="76" t="s">
        <v>314</v>
      </c>
      <c r="M63" s="160" t="s">
        <v>285</v>
      </c>
      <c r="N63" s="77" t="s">
        <v>315</v>
      </c>
    </row>
    <row r="64" spans="1:14" ht="12.75" customHeight="1" x14ac:dyDescent="0.25">
      <c r="A64" s="146"/>
      <c r="B64" s="363" t="s">
        <v>195</v>
      </c>
      <c r="C64" s="87" t="s">
        <v>38</v>
      </c>
      <c r="D64" s="82" t="s">
        <v>39</v>
      </c>
      <c r="E64" s="93" t="s">
        <v>457</v>
      </c>
      <c r="F64" s="66">
        <v>16117</v>
      </c>
      <c r="G64" s="215"/>
      <c r="H64" s="67"/>
      <c r="I64" s="68">
        <v>43067</v>
      </c>
      <c r="J64" s="74" t="s">
        <v>314</v>
      </c>
      <c r="K64" s="75" t="s">
        <v>253</v>
      </c>
      <c r="L64" s="76" t="s">
        <v>314</v>
      </c>
      <c r="M64" s="160" t="s">
        <v>295</v>
      </c>
      <c r="N64" s="77" t="s">
        <v>315</v>
      </c>
    </row>
    <row r="65" spans="1:14" ht="12.75" customHeight="1" x14ac:dyDescent="0.25">
      <c r="A65" s="146"/>
      <c r="B65" s="363" t="s">
        <v>459</v>
      </c>
      <c r="C65" s="87" t="s">
        <v>398</v>
      </c>
      <c r="D65" s="82" t="s">
        <v>399</v>
      </c>
      <c r="E65" s="93" t="s">
        <v>460</v>
      </c>
      <c r="F65" s="66">
        <v>16118</v>
      </c>
      <c r="G65" s="215"/>
      <c r="H65" s="67" t="s">
        <v>527</v>
      </c>
      <c r="I65" s="68">
        <v>43585</v>
      </c>
      <c r="J65" s="74" t="s">
        <v>314</v>
      </c>
      <c r="K65" s="75" t="s">
        <v>253</v>
      </c>
      <c r="L65" s="76" t="s">
        <v>314</v>
      </c>
      <c r="M65" s="160" t="s">
        <v>510</v>
      </c>
      <c r="N65" s="77" t="s">
        <v>315</v>
      </c>
    </row>
    <row r="66" spans="1:14" ht="12.75" customHeight="1" x14ac:dyDescent="0.25">
      <c r="A66" s="146"/>
      <c r="B66" s="363" t="s">
        <v>459</v>
      </c>
      <c r="C66" s="87" t="s">
        <v>23</v>
      </c>
      <c r="D66" s="82" t="s">
        <v>24</v>
      </c>
      <c r="E66" s="93" t="s">
        <v>461</v>
      </c>
      <c r="F66" s="66">
        <v>16120</v>
      </c>
      <c r="G66" s="215"/>
      <c r="H66" s="67"/>
      <c r="I66" s="68">
        <v>43094</v>
      </c>
      <c r="J66" s="74" t="s">
        <v>314</v>
      </c>
      <c r="K66" s="75" t="s">
        <v>253</v>
      </c>
      <c r="L66" s="76" t="s">
        <v>314</v>
      </c>
      <c r="M66" s="160" t="s">
        <v>293</v>
      </c>
      <c r="N66" s="77" t="s">
        <v>315</v>
      </c>
    </row>
    <row r="67" spans="1:14" ht="12.75" customHeight="1" x14ac:dyDescent="0.25">
      <c r="A67" s="146"/>
      <c r="B67" s="363" t="s">
        <v>197</v>
      </c>
      <c r="C67" s="87" t="s">
        <v>138</v>
      </c>
      <c r="D67" s="82" t="s">
        <v>1</v>
      </c>
      <c r="E67" s="93" t="s">
        <v>465</v>
      </c>
      <c r="F67" s="66">
        <v>16123</v>
      </c>
      <c r="G67" s="215"/>
      <c r="H67" s="67">
        <v>15</v>
      </c>
      <c r="I67" s="68">
        <v>43114</v>
      </c>
      <c r="J67" s="74" t="s">
        <v>314</v>
      </c>
      <c r="K67" s="75" t="s">
        <v>253</v>
      </c>
      <c r="L67" s="76" t="s">
        <v>314</v>
      </c>
      <c r="M67" s="160" t="s">
        <v>466</v>
      </c>
      <c r="N67" s="77" t="s">
        <v>315</v>
      </c>
    </row>
    <row r="68" spans="1:14" ht="12.75" customHeight="1" x14ac:dyDescent="0.25">
      <c r="A68" s="146"/>
      <c r="B68" s="363" t="s">
        <v>477</v>
      </c>
      <c r="C68" s="87" t="s">
        <v>89</v>
      </c>
      <c r="D68" s="82" t="s">
        <v>89</v>
      </c>
      <c r="E68" s="93" t="s">
        <v>478</v>
      </c>
      <c r="F68" s="66"/>
      <c r="G68" s="215"/>
      <c r="H68" s="67">
        <v>30</v>
      </c>
      <c r="I68" s="68"/>
      <c r="J68" s="74" t="s">
        <v>314</v>
      </c>
      <c r="K68" s="75" t="s">
        <v>253</v>
      </c>
      <c r="L68" s="76" t="s">
        <v>314</v>
      </c>
      <c r="M68" s="160" t="s">
        <v>259</v>
      </c>
      <c r="N68" s="77" t="s">
        <v>315</v>
      </c>
    </row>
    <row r="69" spans="1:14" ht="12.75" customHeight="1" x14ac:dyDescent="0.25">
      <c r="A69" s="146"/>
      <c r="B69" s="363" t="s">
        <v>459</v>
      </c>
      <c r="C69" s="87" t="s">
        <v>168</v>
      </c>
      <c r="D69" s="82" t="s">
        <v>169</v>
      </c>
      <c r="E69" s="93" t="s">
        <v>483</v>
      </c>
      <c r="F69" s="66">
        <v>16137</v>
      </c>
      <c r="G69" s="215"/>
      <c r="H69" s="67" t="s">
        <v>527</v>
      </c>
      <c r="I69" s="68">
        <v>43459</v>
      </c>
      <c r="J69" s="74" t="s">
        <v>314</v>
      </c>
      <c r="K69" s="75" t="s">
        <v>253</v>
      </c>
      <c r="L69" s="76" t="s">
        <v>314</v>
      </c>
      <c r="M69" s="160" t="s">
        <v>264</v>
      </c>
      <c r="N69" s="77" t="s">
        <v>315</v>
      </c>
    </row>
    <row r="70" spans="1:14" ht="12.75" customHeight="1" x14ac:dyDescent="0.25">
      <c r="A70" s="146"/>
      <c r="B70" s="369" t="s">
        <v>459</v>
      </c>
      <c r="C70" s="87" t="s">
        <v>5</v>
      </c>
      <c r="D70" s="82" t="s">
        <v>6</v>
      </c>
      <c r="E70" s="93"/>
      <c r="F70" s="66">
        <v>16138</v>
      </c>
      <c r="G70" s="215"/>
      <c r="H70" s="67" t="s">
        <v>527</v>
      </c>
      <c r="I70" s="68">
        <v>43460</v>
      </c>
      <c r="J70" s="74" t="s">
        <v>314</v>
      </c>
      <c r="K70" s="75" t="s">
        <v>253</v>
      </c>
      <c r="L70" s="76" t="s">
        <v>314</v>
      </c>
      <c r="M70" s="160" t="s">
        <v>293</v>
      </c>
      <c r="N70" s="77" t="s">
        <v>315</v>
      </c>
    </row>
    <row r="71" spans="1:14" ht="12.75" customHeight="1" x14ac:dyDescent="0.25">
      <c r="A71" s="146"/>
      <c r="B71" s="363" t="s">
        <v>477</v>
      </c>
      <c r="C71" s="87" t="s">
        <v>89</v>
      </c>
      <c r="D71" s="82" t="s">
        <v>89</v>
      </c>
      <c r="E71" s="93" t="s">
        <v>485</v>
      </c>
      <c r="F71" s="66">
        <v>16140</v>
      </c>
      <c r="G71" s="215"/>
      <c r="H71" s="67">
        <v>30</v>
      </c>
      <c r="I71" s="68">
        <v>43462</v>
      </c>
      <c r="J71" s="74" t="s">
        <v>314</v>
      </c>
      <c r="K71" s="75" t="s">
        <v>253</v>
      </c>
      <c r="L71" s="76" t="s">
        <v>314</v>
      </c>
      <c r="M71" s="160" t="s">
        <v>295</v>
      </c>
      <c r="N71" s="77" t="s">
        <v>315</v>
      </c>
    </row>
    <row r="72" spans="1:14" ht="12.75" customHeight="1" x14ac:dyDescent="0.25">
      <c r="A72" s="146"/>
      <c r="B72" s="363" t="s">
        <v>459</v>
      </c>
      <c r="C72" s="87" t="s">
        <v>486</v>
      </c>
      <c r="D72" s="82" t="s">
        <v>487</v>
      </c>
      <c r="E72" s="93" t="s">
        <v>488</v>
      </c>
      <c r="F72" s="66">
        <v>16143</v>
      </c>
      <c r="G72" s="215"/>
      <c r="H72" s="67" t="s">
        <v>527</v>
      </c>
      <c r="I72" s="68">
        <v>43462</v>
      </c>
      <c r="J72" s="74" t="s">
        <v>314</v>
      </c>
      <c r="K72" s="75" t="s">
        <v>253</v>
      </c>
      <c r="L72" s="76" t="s">
        <v>314</v>
      </c>
      <c r="M72" s="160" t="s">
        <v>363</v>
      </c>
      <c r="N72" s="77" t="s">
        <v>315</v>
      </c>
    </row>
    <row r="73" spans="1:14" ht="12.75" customHeight="1" x14ac:dyDescent="0.25">
      <c r="A73" s="146"/>
      <c r="B73" s="363" t="s">
        <v>459</v>
      </c>
      <c r="C73" s="87" t="s">
        <v>5</v>
      </c>
      <c r="D73" s="82" t="s">
        <v>6</v>
      </c>
      <c r="E73" s="93" t="s">
        <v>489</v>
      </c>
      <c r="F73" s="66">
        <v>16144</v>
      </c>
      <c r="G73" s="215"/>
      <c r="H73" s="67" t="s">
        <v>527</v>
      </c>
      <c r="I73" s="68">
        <v>43462</v>
      </c>
      <c r="J73" s="74" t="s">
        <v>314</v>
      </c>
      <c r="K73" s="75" t="s">
        <v>253</v>
      </c>
      <c r="L73" s="76" t="s">
        <v>314</v>
      </c>
      <c r="M73" s="160" t="s">
        <v>291</v>
      </c>
      <c r="N73" s="77" t="s">
        <v>315</v>
      </c>
    </row>
    <row r="74" spans="1:14" ht="12.75" customHeight="1" x14ac:dyDescent="0.25">
      <c r="A74" s="146"/>
      <c r="B74" s="363" t="s">
        <v>459</v>
      </c>
      <c r="C74" s="87" t="s">
        <v>89</v>
      </c>
      <c r="D74" s="82" t="s">
        <v>89</v>
      </c>
      <c r="E74" s="93" t="s">
        <v>490</v>
      </c>
      <c r="F74" s="66">
        <v>16145</v>
      </c>
      <c r="G74" s="215"/>
      <c r="H74" s="67" t="s">
        <v>527</v>
      </c>
      <c r="I74" s="68">
        <v>43462</v>
      </c>
      <c r="J74" s="74" t="s">
        <v>314</v>
      </c>
      <c r="K74" s="75" t="s">
        <v>253</v>
      </c>
      <c r="L74" s="76" t="s">
        <v>314</v>
      </c>
      <c r="M74" s="160" t="s">
        <v>295</v>
      </c>
      <c r="N74" s="77" t="s">
        <v>315</v>
      </c>
    </row>
    <row r="75" spans="1:14" ht="12.75" customHeight="1" x14ac:dyDescent="0.25">
      <c r="A75" s="146"/>
      <c r="B75" s="363" t="s">
        <v>459</v>
      </c>
      <c r="C75" s="87" t="s">
        <v>26</v>
      </c>
      <c r="D75" s="82" t="s">
        <v>27</v>
      </c>
      <c r="E75" s="93" t="s">
        <v>484</v>
      </c>
      <c r="F75" s="66">
        <v>16147</v>
      </c>
      <c r="G75" s="215"/>
      <c r="H75" s="67" t="s">
        <v>527</v>
      </c>
      <c r="I75" s="68"/>
      <c r="J75" s="74" t="s">
        <v>314</v>
      </c>
      <c r="K75" s="75" t="s">
        <v>253</v>
      </c>
      <c r="L75" s="76" t="s">
        <v>314</v>
      </c>
      <c r="M75" s="160" t="s">
        <v>509</v>
      </c>
      <c r="N75" s="77" t="s">
        <v>315</v>
      </c>
    </row>
    <row r="76" spans="1:14" ht="12.75" customHeight="1" x14ac:dyDescent="0.25">
      <c r="A76" s="146"/>
      <c r="B76" s="363" t="s">
        <v>222</v>
      </c>
      <c r="C76" s="87" t="s">
        <v>38</v>
      </c>
      <c r="D76" s="82" t="s">
        <v>39</v>
      </c>
      <c r="E76" s="93" t="s">
        <v>495</v>
      </c>
      <c r="F76" s="66">
        <v>16153</v>
      </c>
      <c r="G76" s="215"/>
      <c r="H76" s="67">
        <v>40</v>
      </c>
      <c r="I76" s="68">
        <v>43630</v>
      </c>
      <c r="J76" s="74" t="s">
        <v>314</v>
      </c>
      <c r="K76" s="75" t="s">
        <v>253</v>
      </c>
      <c r="L76" s="76" t="s">
        <v>314</v>
      </c>
      <c r="M76" s="160" t="s">
        <v>516</v>
      </c>
      <c r="N76" s="77" t="s">
        <v>315</v>
      </c>
    </row>
    <row r="77" spans="1:14" ht="12.75" customHeight="1" x14ac:dyDescent="0.25">
      <c r="A77" s="146"/>
      <c r="B77" s="363" t="s">
        <v>222</v>
      </c>
      <c r="C77" s="87" t="s">
        <v>38</v>
      </c>
      <c r="D77" s="82" t="s">
        <v>39</v>
      </c>
      <c r="E77" s="93" t="s">
        <v>496</v>
      </c>
      <c r="F77" s="66">
        <v>16154</v>
      </c>
      <c r="G77" s="215"/>
      <c r="H77" s="67">
        <v>40</v>
      </c>
      <c r="I77" s="68"/>
      <c r="J77" s="74" t="s">
        <v>314</v>
      </c>
      <c r="K77" s="75" t="s">
        <v>253</v>
      </c>
      <c r="L77" s="76" t="s">
        <v>314</v>
      </c>
      <c r="M77" s="160" t="s">
        <v>516</v>
      </c>
      <c r="N77" s="77" t="s">
        <v>315</v>
      </c>
    </row>
    <row r="78" spans="1:14" ht="12.75" customHeight="1" x14ac:dyDescent="0.25">
      <c r="A78" s="290"/>
      <c r="B78" s="363" t="s">
        <v>52</v>
      </c>
      <c r="C78" s="87" t="s">
        <v>149</v>
      </c>
      <c r="D78" s="82" t="s">
        <v>150</v>
      </c>
      <c r="E78" s="93" t="s">
        <v>511</v>
      </c>
      <c r="F78" s="66">
        <v>16192</v>
      </c>
      <c r="G78" s="215"/>
      <c r="H78" s="67">
        <v>20</v>
      </c>
      <c r="I78" s="68">
        <v>43695</v>
      </c>
      <c r="J78" s="74" t="s">
        <v>314</v>
      </c>
      <c r="K78" s="75" t="s">
        <v>253</v>
      </c>
      <c r="L78" s="76" t="s">
        <v>314</v>
      </c>
      <c r="M78" s="160" t="s">
        <v>363</v>
      </c>
      <c r="N78" s="77" t="s">
        <v>315</v>
      </c>
    </row>
    <row r="79" spans="1:14" ht="12.75" customHeight="1" x14ac:dyDescent="0.25">
      <c r="A79" s="146"/>
      <c r="B79" s="85" t="s">
        <v>52</v>
      </c>
      <c r="C79" s="87" t="s">
        <v>62</v>
      </c>
      <c r="D79" s="82" t="s">
        <v>63</v>
      </c>
      <c r="E79" s="93"/>
      <c r="F79" s="66">
        <v>16200</v>
      </c>
      <c r="G79" s="215"/>
      <c r="H79" s="67">
        <v>25</v>
      </c>
      <c r="I79" s="68">
        <v>43714</v>
      </c>
      <c r="J79" s="74" t="s">
        <v>314</v>
      </c>
      <c r="K79" s="75" t="s">
        <v>253</v>
      </c>
      <c r="L79" s="76" t="s">
        <v>314</v>
      </c>
      <c r="M79" s="160" t="s">
        <v>530</v>
      </c>
      <c r="N79" s="77" t="s">
        <v>315</v>
      </c>
    </row>
    <row r="80" spans="1:14" ht="12.75" customHeight="1" x14ac:dyDescent="0.25">
      <c r="A80" s="166"/>
      <c r="B80" s="167"/>
      <c r="C80" s="167"/>
      <c r="D80" s="167"/>
      <c r="E80" s="167"/>
      <c r="F80" s="167"/>
      <c r="G80" s="167"/>
      <c r="H80" s="163"/>
      <c r="I80" s="168"/>
      <c r="J80" s="168"/>
      <c r="K80" s="167"/>
      <c r="L80" s="167"/>
      <c r="M80" s="167"/>
      <c r="N80" s="167"/>
    </row>
    <row r="81" spans="1:14" ht="12.75" customHeight="1" x14ac:dyDescent="0.25">
      <c r="A81" s="166"/>
      <c r="B81" s="167"/>
      <c r="C81" s="167"/>
      <c r="D81" s="167"/>
      <c r="E81" s="167"/>
      <c r="F81" s="167"/>
      <c r="G81" s="167"/>
      <c r="H81" s="163"/>
      <c r="I81" s="168"/>
      <c r="J81" s="168"/>
      <c r="K81" s="167"/>
      <c r="L81" s="167"/>
      <c r="M81" s="167"/>
      <c r="N81" s="167"/>
    </row>
    <row r="82" spans="1:14" ht="12.75" customHeight="1" x14ac:dyDescent="0.25">
      <c r="A82" s="166"/>
      <c r="B82" s="167"/>
      <c r="C82" s="167"/>
      <c r="D82" s="167"/>
      <c r="E82" s="167"/>
      <c r="F82" s="167"/>
      <c r="G82" s="167"/>
      <c r="H82" s="163"/>
      <c r="I82" s="168"/>
      <c r="J82" s="168"/>
      <c r="K82" s="167"/>
      <c r="L82" s="167"/>
      <c r="M82" s="167"/>
      <c r="N82" s="167"/>
    </row>
    <row r="83" spans="1:14" ht="12.75" customHeight="1" x14ac:dyDescent="0.25">
      <c r="A83" s="166"/>
      <c r="B83" s="167"/>
      <c r="C83" s="167"/>
      <c r="D83" s="167"/>
      <c r="E83" s="167"/>
      <c r="F83" s="167"/>
      <c r="G83" s="167"/>
      <c r="H83" s="163"/>
      <c r="I83" s="168"/>
      <c r="J83" s="168"/>
      <c r="K83" s="167"/>
      <c r="L83" s="167"/>
      <c r="M83" s="167"/>
      <c r="N83" s="167"/>
    </row>
    <row r="84" spans="1:14" ht="12.75" customHeight="1" x14ac:dyDescent="0.25">
      <c r="A84" s="166"/>
      <c r="B84" s="167"/>
      <c r="C84" s="167"/>
      <c r="D84" s="167"/>
      <c r="E84" s="167"/>
      <c r="F84" s="167"/>
      <c r="G84" s="167"/>
      <c r="H84" s="163"/>
      <c r="I84" s="168"/>
      <c r="J84" s="168"/>
      <c r="K84" s="167"/>
      <c r="L84" s="167"/>
      <c r="M84" s="167"/>
      <c r="N84" s="167"/>
    </row>
    <row r="85" spans="1:14" ht="12.75" customHeight="1" x14ac:dyDescent="0.25">
      <c r="A85" s="166"/>
      <c r="B85" s="167"/>
      <c r="C85" s="167"/>
      <c r="D85" s="167"/>
      <c r="E85" s="167"/>
      <c r="F85" s="167"/>
      <c r="G85" s="167"/>
      <c r="H85" s="163"/>
      <c r="I85" s="168"/>
      <c r="J85" s="168"/>
      <c r="K85" s="167"/>
      <c r="L85" s="167"/>
      <c r="M85" s="167"/>
      <c r="N85" s="167"/>
    </row>
    <row r="86" spans="1:14" ht="12.75" customHeight="1" x14ac:dyDescent="0.25">
      <c r="A86" s="166"/>
      <c r="B86" s="167"/>
      <c r="C86" s="167"/>
      <c r="D86" s="167"/>
      <c r="E86" s="167"/>
      <c r="F86" s="167"/>
      <c r="G86" s="167"/>
      <c r="H86" s="163"/>
      <c r="I86" s="168"/>
      <c r="J86" s="168"/>
      <c r="K86" s="167"/>
      <c r="L86" s="167"/>
      <c r="M86" s="167"/>
      <c r="N86" s="167"/>
    </row>
    <row r="87" spans="1:14" ht="12.75" customHeight="1" x14ac:dyDescent="0.25">
      <c r="A87" s="166"/>
      <c r="B87" s="167"/>
      <c r="C87" s="167"/>
      <c r="D87" s="167"/>
      <c r="E87" s="167"/>
      <c r="F87" s="167"/>
      <c r="G87" s="167"/>
      <c r="H87" s="163"/>
      <c r="I87" s="168"/>
      <c r="J87" s="168"/>
      <c r="K87" s="167"/>
      <c r="L87" s="167"/>
      <c r="M87" s="167"/>
      <c r="N87" s="167"/>
    </row>
    <row r="88" spans="1:14" ht="12.75" customHeight="1" x14ac:dyDescent="0.25">
      <c r="A88" s="166"/>
      <c r="B88" s="167"/>
      <c r="C88" s="167"/>
      <c r="D88" s="167"/>
      <c r="E88" s="167"/>
      <c r="F88" s="167"/>
      <c r="G88" s="167"/>
      <c r="H88" s="163"/>
      <c r="I88" s="168"/>
      <c r="J88" s="168"/>
      <c r="K88" s="167"/>
      <c r="L88" s="167"/>
      <c r="M88" s="167"/>
      <c r="N88" s="167"/>
    </row>
    <row r="89" spans="1:14" ht="12.75" customHeight="1" x14ac:dyDescent="0.25">
      <c r="A89" s="166"/>
      <c r="B89" s="167"/>
      <c r="C89" s="167"/>
      <c r="D89" s="167"/>
      <c r="E89" s="167"/>
      <c r="F89" s="167"/>
      <c r="G89" s="167"/>
      <c r="H89" s="163"/>
      <c r="I89" s="168"/>
      <c r="J89" s="168"/>
      <c r="K89" s="167"/>
      <c r="L89" s="167"/>
      <c r="M89" s="167"/>
      <c r="N89" s="167"/>
    </row>
    <row r="90" spans="1:14" ht="12.75" customHeight="1" x14ac:dyDescent="0.25">
      <c r="A90" s="166"/>
      <c r="B90" s="167"/>
      <c r="C90" s="167"/>
      <c r="D90" s="167"/>
      <c r="E90" s="167"/>
      <c r="F90" s="167"/>
      <c r="G90" s="167"/>
      <c r="H90" s="163"/>
      <c r="I90" s="168"/>
      <c r="J90" s="168"/>
      <c r="K90" s="167"/>
      <c r="L90" s="167"/>
      <c r="M90" s="167"/>
      <c r="N90" s="167"/>
    </row>
    <row r="91" spans="1:14" ht="12.75" customHeight="1" x14ac:dyDescent="0.25">
      <c r="A91" s="166"/>
      <c r="B91" s="167"/>
      <c r="C91" s="167"/>
      <c r="D91" s="167"/>
      <c r="E91" s="167"/>
      <c r="F91" s="167"/>
      <c r="G91" s="167"/>
      <c r="H91" s="163"/>
      <c r="I91" s="168"/>
      <c r="J91" s="168"/>
      <c r="K91" s="167"/>
      <c r="L91" s="167"/>
      <c r="M91" s="167"/>
      <c r="N91" s="167"/>
    </row>
    <row r="92" spans="1:14" ht="12.75" customHeight="1" x14ac:dyDescent="0.25">
      <c r="A92" s="166"/>
      <c r="B92" s="167"/>
      <c r="C92" s="167"/>
      <c r="D92" s="167"/>
      <c r="E92" s="167"/>
      <c r="F92" s="167"/>
      <c r="G92" s="167"/>
      <c r="H92" s="163"/>
      <c r="I92" s="168"/>
      <c r="J92" s="168"/>
      <c r="K92" s="167"/>
      <c r="L92" s="167"/>
      <c r="M92" s="167"/>
      <c r="N92" s="167"/>
    </row>
    <row r="93" spans="1:14" ht="12.75" customHeight="1" x14ac:dyDescent="0.25">
      <c r="A93" s="166"/>
      <c r="B93" s="167"/>
      <c r="C93" s="167"/>
      <c r="D93" s="167"/>
      <c r="E93" s="167"/>
      <c r="F93" s="167"/>
      <c r="G93" s="167"/>
      <c r="H93" s="163"/>
      <c r="I93" s="168"/>
      <c r="J93" s="168"/>
      <c r="K93" s="167"/>
      <c r="L93" s="167"/>
      <c r="M93" s="167"/>
      <c r="N93" s="167"/>
    </row>
    <row r="94" spans="1:14" ht="12.75" customHeight="1" x14ac:dyDescent="0.25">
      <c r="A94" s="166"/>
      <c r="B94" s="167"/>
      <c r="C94" s="167"/>
      <c r="D94" s="167"/>
      <c r="E94" s="167"/>
      <c r="F94" s="167"/>
      <c r="G94" s="167"/>
      <c r="H94" s="163"/>
      <c r="I94" s="168"/>
      <c r="J94" s="168"/>
      <c r="K94" s="167"/>
      <c r="L94" s="167"/>
      <c r="M94" s="167"/>
      <c r="N94" s="167"/>
    </row>
    <row r="95" spans="1:14" ht="12.75" customHeight="1" x14ac:dyDescent="0.25">
      <c r="A95" s="166"/>
      <c r="B95" s="167"/>
      <c r="C95" s="167"/>
      <c r="D95" s="167"/>
      <c r="E95" s="167"/>
      <c r="F95" s="167"/>
      <c r="G95" s="167"/>
      <c r="H95" s="163"/>
      <c r="I95" s="168"/>
      <c r="J95" s="168"/>
      <c r="K95" s="167"/>
      <c r="L95" s="167"/>
      <c r="M95" s="167"/>
      <c r="N95" s="167"/>
    </row>
    <row r="96" spans="1:14" ht="12.75" customHeight="1" x14ac:dyDescent="0.25">
      <c r="A96" s="166"/>
      <c r="B96" s="167"/>
      <c r="C96" s="167"/>
      <c r="D96" s="167"/>
      <c r="E96" s="167"/>
      <c r="F96" s="167"/>
      <c r="G96" s="167"/>
      <c r="H96" s="163"/>
      <c r="I96" s="168"/>
      <c r="J96" s="168"/>
      <c r="K96" s="167"/>
      <c r="L96" s="167"/>
      <c r="M96" s="167"/>
      <c r="N96" s="167"/>
    </row>
    <row r="97" spans="1:14" ht="12.75" customHeight="1" x14ac:dyDescent="0.25">
      <c r="A97" s="166"/>
      <c r="B97" s="167"/>
      <c r="C97" s="167"/>
      <c r="D97" s="167"/>
      <c r="E97" s="167"/>
      <c r="F97" s="167"/>
      <c r="G97" s="167"/>
      <c r="H97" s="163"/>
      <c r="I97" s="168"/>
      <c r="J97" s="168"/>
      <c r="K97" s="167"/>
      <c r="L97" s="167"/>
      <c r="M97" s="167"/>
      <c r="N97" s="167"/>
    </row>
    <row r="98" spans="1:14" ht="12.75" customHeight="1" x14ac:dyDescent="0.25">
      <c r="A98" s="166"/>
      <c r="B98" s="167"/>
      <c r="C98" s="167"/>
      <c r="D98" s="167"/>
      <c r="E98" s="167"/>
      <c r="F98" s="167"/>
      <c r="G98" s="167"/>
      <c r="H98" s="163"/>
      <c r="I98" s="168"/>
      <c r="J98" s="168"/>
      <c r="K98" s="167"/>
      <c r="L98" s="167"/>
      <c r="M98" s="167"/>
      <c r="N98" s="167"/>
    </row>
    <row r="99" spans="1:14" ht="12.75" customHeight="1" x14ac:dyDescent="0.25">
      <c r="A99" s="166"/>
      <c r="B99" s="167"/>
      <c r="C99" s="167"/>
      <c r="D99" s="167"/>
      <c r="E99" s="167"/>
      <c r="F99" s="167"/>
      <c r="G99" s="167"/>
      <c r="H99" s="163"/>
      <c r="I99" s="168"/>
      <c r="J99" s="168"/>
      <c r="K99" s="167"/>
      <c r="L99" s="167"/>
      <c r="M99" s="167"/>
      <c r="N99" s="167"/>
    </row>
    <row r="100" spans="1:14" ht="12.75" customHeight="1" x14ac:dyDescent="0.25">
      <c r="A100" s="166"/>
      <c r="B100" s="167"/>
      <c r="C100" s="167"/>
      <c r="D100" s="167"/>
      <c r="E100" s="167"/>
      <c r="F100" s="167"/>
      <c r="G100" s="167"/>
      <c r="H100" s="163"/>
      <c r="I100" s="168"/>
      <c r="J100" s="168"/>
      <c r="K100" s="167"/>
      <c r="L100" s="167"/>
      <c r="M100" s="167"/>
      <c r="N100" s="167"/>
    </row>
    <row r="101" spans="1:14" ht="12.75" customHeight="1" x14ac:dyDescent="0.25">
      <c r="A101" s="166"/>
      <c r="B101" s="167"/>
      <c r="C101" s="167"/>
      <c r="D101" s="167"/>
      <c r="E101" s="167"/>
      <c r="F101" s="167"/>
      <c r="G101" s="167"/>
      <c r="H101" s="163"/>
      <c r="I101" s="168"/>
      <c r="J101" s="168"/>
      <c r="K101" s="167"/>
      <c r="L101" s="167"/>
      <c r="M101" s="167"/>
      <c r="N101" s="167"/>
    </row>
    <row r="102" spans="1:14" ht="12.75" customHeight="1" x14ac:dyDescent="0.25">
      <c r="A102" s="166"/>
      <c r="B102" s="167"/>
      <c r="C102" s="167"/>
      <c r="D102" s="167"/>
      <c r="E102" s="167"/>
      <c r="F102" s="167"/>
      <c r="G102" s="167"/>
      <c r="H102" s="163"/>
      <c r="I102" s="168"/>
      <c r="J102" s="168"/>
      <c r="K102" s="167"/>
      <c r="L102" s="167"/>
      <c r="M102" s="167"/>
      <c r="N102" s="167"/>
    </row>
    <row r="103" spans="1:14" ht="12.75" customHeight="1" x14ac:dyDescent="0.25">
      <c r="A103" s="166"/>
      <c r="B103" s="167"/>
      <c r="C103" s="167"/>
      <c r="D103" s="167"/>
      <c r="E103" s="167"/>
      <c r="F103" s="167"/>
      <c r="G103" s="167"/>
      <c r="H103" s="163"/>
      <c r="I103" s="168"/>
      <c r="J103" s="168"/>
      <c r="K103" s="167"/>
      <c r="L103" s="167"/>
      <c r="M103" s="167"/>
      <c r="N103" s="167"/>
    </row>
    <row r="104" spans="1:14" ht="12.75" customHeight="1" x14ac:dyDescent="0.25">
      <c r="A104" s="166"/>
      <c r="B104" s="167"/>
      <c r="C104" s="167"/>
      <c r="D104" s="167"/>
      <c r="E104" s="167"/>
      <c r="F104" s="167"/>
      <c r="G104" s="167"/>
      <c r="H104" s="163"/>
      <c r="I104" s="168"/>
      <c r="J104" s="168"/>
      <c r="K104" s="167"/>
      <c r="L104" s="167"/>
      <c r="M104" s="167"/>
      <c r="N104" s="167"/>
    </row>
    <row r="105" spans="1:14" ht="12.75" customHeight="1" x14ac:dyDescent="0.25">
      <c r="A105" s="166"/>
      <c r="B105" s="167"/>
      <c r="C105" s="167"/>
      <c r="D105" s="167"/>
      <c r="E105" s="167"/>
      <c r="F105" s="167"/>
      <c r="G105" s="167"/>
      <c r="H105" s="163"/>
      <c r="I105" s="168"/>
      <c r="J105" s="168"/>
      <c r="K105" s="167"/>
      <c r="L105" s="167"/>
      <c r="M105" s="167"/>
      <c r="N105" s="167"/>
    </row>
    <row r="106" spans="1:14" ht="12.75" customHeight="1" x14ac:dyDescent="0.25">
      <c r="A106" s="166"/>
      <c r="B106" s="167"/>
      <c r="C106" s="167"/>
      <c r="D106" s="167"/>
      <c r="E106" s="167"/>
      <c r="F106" s="167"/>
      <c r="G106" s="167"/>
      <c r="H106" s="163"/>
      <c r="I106" s="168"/>
      <c r="J106" s="168"/>
      <c r="K106" s="167"/>
      <c r="L106" s="167"/>
      <c r="M106" s="167"/>
      <c r="N106" s="167"/>
    </row>
    <row r="107" spans="1:14" ht="12.75" customHeight="1" x14ac:dyDescent="0.25">
      <c r="A107" s="166"/>
      <c r="B107" s="167"/>
      <c r="C107" s="167"/>
      <c r="D107" s="167"/>
      <c r="E107" s="167"/>
      <c r="F107" s="167"/>
      <c r="G107" s="167"/>
      <c r="H107" s="163"/>
      <c r="I107" s="168"/>
      <c r="J107" s="168"/>
      <c r="K107" s="167"/>
      <c r="L107" s="167"/>
      <c r="M107" s="167"/>
      <c r="N107" s="167"/>
    </row>
    <row r="108" spans="1:14" ht="12.75" customHeight="1" x14ac:dyDescent="0.25">
      <c r="A108" s="166"/>
      <c r="B108" s="167"/>
      <c r="C108" s="167"/>
      <c r="D108" s="167"/>
      <c r="E108" s="167"/>
      <c r="F108" s="167"/>
      <c r="G108" s="167"/>
      <c r="H108" s="163"/>
      <c r="I108" s="168"/>
      <c r="J108" s="168"/>
      <c r="K108" s="167"/>
      <c r="L108" s="167"/>
      <c r="M108" s="167"/>
      <c r="N108" s="167"/>
    </row>
    <row r="109" spans="1:14" ht="12.75" customHeight="1" x14ac:dyDescent="0.25">
      <c r="A109" s="166"/>
      <c r="B109" s="167"/>
      <c r="C109" s="167"/>
      <c r="D109" s="167"/>
      <c r="E109" s="167"/>
      <c r="F109" s="167"/>
      <c r="G109" s="167"/>
      <c r="H109" s="163"/>
      <c r="I109" s="168"/>
      <c r="J109" s="168"/>
      <c r="K109" s="167"/>
      <c r="L109" s="167"/>
      <c r="M109" s="167"/>
      <c r="N109" s="167"/>
    </row>
    <row r="110" spans="1:14" ht="12.75" customHeight="1" x14ac:dyDescent="0.25">
      <c r="A110" s="166"/>
      <c r="B110" s="167"/>
      <c r="C110" s="167"/>
      <c r="D110" s="167"/>
      <c r="E110" s="167"/>
      <c r="F110" s="167"/>
      <c r="G110" s="167"/>
      <c r="H110" s="163"/>
      <c r="I110" s="168"/>
      <c r="J110" s="168"/>
      <c r="K110" s="167"/>
      <c r="L110" s="167"/>
      <c r="M110" s="167"/>
      <c r="N110" s="167"/>
    </row>
    <row r="111" spans="1:14" ht="12.75" customHeight="1" x14ac:dyDescent="0.25">
      <c r="A111" s="166"/>
      <c r="B111" s="167"/>
      <c r="C111" s="167"/>
      <c r="D111" s="167"/>
      <c r="E111" s="167"/>
      <c r="F111" s="167"/>
      <c r="G111" s="167"/>
      <c r="H111" s="163"/>
      <c r="I111" s="168"/>
      <c r="J111" s="168"/>
      <c r="K111" s="167"/>
      <c r="L111" s="167"/>
      <c r="M111" s="167"/>
      <c r="N111" s="167"/>
    </row>
    <row r="112" spans="1:14" ht="12.75" customHeight="1" x14ac:dyDescent="0.25">
      <c r="A112" s="166"/>
      <c r="B112" s="167"/>
      <c r="C112" s="167"/>
      <c r="D112" s="167"/>
      <c r="E112" s="167"/>
      <c r="F112" s="167"/>
      <c r="G112" s="167"/>
      <c r="H112" s="163"/>
      <c r="I112" s="168"/>
      <c r="J112" s="168"/>
      <c r="K112" s="167"/>
      <c r="L112" s="167"/>
      <c r="M112" s="167"/>
      <c r="N112" s="167"/>
    </row>
    <row r="113" spans="1:14" ht="12.75" customHeight="1" x14ac:dyDescent="0.25">
      <c r="A113" s="166"/>
      <c r="B113" s="167"/>
      <c r="C113" s="167"/>
      <c r="D113" s="167"/>
      <c r="E113" s="167"/>
      <c r="F113" s="167"/>
      <c r="G113" s="167"/>
      <c r="H113" s="163"/>
      <c r="I113" s="168"/>
      <c r="J113" s="168"/>
      <c r="K113" s="167"/>
      <c r="L113" s="167"/>
      <c r="M113" s="167"/>
      <c r="N113" s="167"/>
    </row>
    <row r="114" spans="1:14" ht="12.75" customHeight="1" x14ac:dyDescent="0.25">
      <c r="A114" s="166"/>
      <c r="B114" s="167"/>
      <c r="C114" s="167"/>
      <c r="D114" s="167"/>
      <c r="E114" s="167"/>
      <c r="F114" s="167"/>
      <c r="G114" s="167"/>
      <c r="H114" s="163"/>
      <c r="I114" s="168"/>
      <c r="J114" s="168"/>
      <c r="K114" s="167"/>
      <c r="L114" s="167"/>
      <c r="M114" s="167"/>
      <c r="N114" s="167"/>
    </row>
    <row r="115" spans="1:14" ht="12.75" customHeight="1" x14ac:dyDescent="0.25">
      <c r="A115" s="166"/>
      <c r="B115" s="167"/>
      <c r="C115" s="167"/>
      <c r="D115" s="167"/>
      <c r="E115" s="167"/>
      <c r="F115" s="167"/>
      <c r="G115" s="167"/>
      <c r="H115" s="163"/>
      <c r="I115" s="168"/>
      <c r="J115" s="168"/>
      <c r="K115" s="167"/>
      <c r="L115" s="167"/>
      <c r="M115" s="167"/>
      <c r="N115" s="167"/>
    </row>
    <row r="116" spans="1:14" ht="12.75" customHeight="1" x14ac:dyDescent="0.25">
      <c r="A116" s="166"/>
      <c r="B116" s="167"/>
      <c r="C116" s="167"/>
      <c r="D116" s="167"/>
      <c r="E116" s="167"/>
      <c r="F116" s="167"/>
      <c r="G116" s="167"/>
      <c r="H116" s="163"/>
      <c r="I116" s="168"/>
      <c r="J116" s="168"/>
      <c r="K116" s="167"/>
      <c r="L116" s="167"/>
      <c r="M116" s="167"/>
      <c r="N116" s="167"/>
    </row>
    <row r="117" spans="1:14" ht="12.75" customHeight="1" x14ac:dyDescent="0.25">
      <c r="A117" s="166"/>
      <c r="B117" s="167"/>
      <c r="C117" s="167"/>
      <c r="D117" s="167"/>
      <c r="E117" s="167"/>
      <c r="F117" s="167"/>
      <c r="G117" s="167"/>
      <c r="H117" s="163"/>
      <c r="I117" s="168"/>
      <c r="J117" s="168"/>
      <c r="K117" s="167"/>
      <c r="L117" s="167"/>
      <c r="M117" s="167"/>
      <c r="N117" s="167"/>
    </row>
    <row r="118" spans="1:14" ht="12.75" customHeight="1" x14ac:dyDescent="0.25">
      <c r="A118" s="166"/>
      <c r="B118" s="167"/>
      <c r="C118" s="167"/>
      <c r="D118" s="167"/>
      <c r="E118" s="167"/>
      <c r="F118" s="167"/>
      <c r="G118" s="167"/>
      <c r="H118" s="163"/>
      <c r="I118" s="168"/>
      <c r="J118" s="168"/>
      <c r="K118" s="167"/>
      <c r="L118" s="167"/>
      <c r="M118" s="167"/>
      <c r="N118" s="167"/>
    </row>
    <row r="119" spans="1:14" ht="12.75" customHeight="1" x14ac:dyDescent="0.25">
      <c r="A119" s="166"/>
      <c r="B119" s="167"/>
      <c r="C119" s="167"/>
      <c r="D119" s="167"/>
      <c r="E119" s="167"/>
      <c r="F119" s="167"/>
      <c r="G119" s="167"/>
      <c r="H119" s="163"/>
      <c r="I119" s="168"/>
      <c r="J119" s="168"/>
      <c r="K119" s="167"/>
      <c r="L119" s="167"/>
      <c r="M119" s="167"/>
      <c r="N119" s="167"/>
    </row>
    <row r="120" spans="1:14" ht="12.75" customHeight="1" x14ac:dyDescent="0.25">
      <c r="A120" s="166"/>
      <c r="B120" s="167"/>
      <c r="C120" s="167"/>
      <c r="D120" s="167"/>
      <c r="E120" s="167"/>
      <c r="F120" s="167"/>
      <c r="G120" s="167"/>
      <c r="H120" s="163"/>
      <c r="I120" s="168"/>
      <c r="J120" s="168"/>
      <c r="K120" s="167"/>
      <c r="L120" s="167"/>
      <c r="M120" s="167"/>
      <c r="N120" s="167"/>
    </row>
    <row r="121" spans="1:14" ht="12.75" customHeight="1" x14ac:dyDescent="0.25">
      <c r="A121" s="166"/>
      <c r="B121" s="167"/>
      <c r="C121" s="167"/>
      <c r="D121" s="167"/>
      <c r="E121" s="167"/>
      <c r="F121" s="167"/>
      <c r="G121" s="167"/>
      <c r="H121" s="163"/>
      <c r="I121" s="168"/>
      <c r="J121" s="168"/>
      <c r="K121" s="167"/>
      <c r="L121" s="167"/>
      <c r="M121" s="167"/>
      <c r="N121" s="167"/>
    </row>
    <row r="122" spans="1:14" ht="12.75" customHeight="1" x14ac:dyDescent="0.25">
      <c r="A122" s="166"/>
      <c r="B122" s="167"/>
      <c r="C122" s="167"/>
      <c r="D122" s="167"/>
      <c r="E122" s="167"/>
      <c r="F122" s="167"/>
      <c r="G122" s="167"/>
      <c r="H122" s="163"/>
      <c r="I122" s="168"/>
      <c r="J122" s="168"/>
      <c r="K122" s="167"/>
      <c r="L122" s="167"/>
      <c r="M122" s="167"/>
      <c r="N122" s="167"/>
    </row>
    <row r="123" spans="1:14" ht="12.75" customHeight="1" x14ac:dyDescent="0.25">
      <c r="A123" s="166"/>
      <c r="B123" s="167"/>
      <c r="C123" s="167"/>
      <c r="D123" s="167"/>
      <c r="E123" s="167"/>
      <c r="F123" s="167"/>
      <c r="G123" s="167"/>
      <c r="H123" s="163"/>
      <c r="I123" s="168"/>
      <c r="J123" s="168"/>
      <c r="K123" s="167"/>
      <c r="L123" s="167"/>
      <c r="M123" s="167"/>
      <c r="N123" s="167"/>
    </row>
    <row r="124" spans="1:14" ht="12.75" customHeight="1" x14ac:dyDescent="0.25">
      <c r="A124" s="166"/>
      <c r="B124" s="167"/>
      <c r="C124" s="167"/>
      <c r="D124" s="167"/>
      <c r="E124" s="167"/>
      <c r="F124" s="167"/>
      <c r="G124" s="167"/>
      <c r="H124" s="163"/>
      <c r="I124" s="168"/>
      <c r="J124" s="168"/>
      <c r="K124" s="167"/>
      <c r="L124" s="167"/>
      <c r="M124" s="167"/>
      <c r="N124" s="167"/>
    </row>
    <row r="125" spans="1:14" ht="12.75" customHeight="1" x14ac:dyDescent="0.25">
      <c r="A125" s="166"/>
      <c r="B125" s="167"/>
      <c r="C125" s="167"/>
      <c r="D125" s="167"/>
      <c r="E125" s="167"/>
      <c r="F125" s="167"/>
      <c r="G125" s="167"/>
      <c r="H125" s="163"/>
      <c r="I125" s="168"/>
      <c r="J125" s="168"/>
      <c r="K125" s="167"/>
      <c r="L125" s="167"/>
      <c r="M125" s="167"/>
      <c r="N125" s="167"/>
    </row>
    <row r="126" spans="1:14" ht="12.75" customHeight="1" x14ac:dyDescent="0.25">
      <c r="A126" s="166"/>
      <c r="B126" s="167"/>
      <c r="C126" s="167"/>
      <c r="D126" s="167"/>
      <c r="E126" s="167"/>
      <c r="F126" s="167"/>
      <c r="G126" s="167"/>
      <c r="H126" s="163"/>
      <c r="I126" s="168"/>
      <c r="J126" s="168"/>
      <c r="K126" s="167"/>
      <c r="L126" s="167"/>
      <c r="M126" s="167"/>
      <c r="N126" s="167"/>
    </row>
    <row r="127" spans="1:14" ht="12.75" customHeight="1" x14ac:dyDescent="0.25">
      <c r="A127" s="166"/>
      <c r="B127" s="167"/>
      <c r="C127" s="167"/>
      <c r="D127" s="167"/>
      <c r="E127" s="167"/>
      <c r="F127" s="167"/>
      <c r="G127" s="167"/>
      <c r="H127" s="163"/>
      <c r="I127" s="168"/>
      <c r="J127" s="168"/>
      <c r="K127" s="167"/>
      <c r="L127" s="167"/>
      <c r="M127" s="167"/>
      <c r="N127" s="167"/>
    </row>
    <row r="128" spans="1:14" ht="12.75" customHeight="1" x14ac:dyDescent="0.25">
      <c r="A128" s="166"/>
      <c r="B128" s="167"/>
      <c r="C128" s="167"/>
      <c r="D128" s="167"/>
      <c r="E128" s="167"/>
      <c r="F128" s="167"/>
      <c r="G128" s="167"/>
      <c r="H128" s="163"/>
      <c r="I128" s="168"/>
      <c r="J128" s="168"/>
      <c r="K128" s="167"/>
      <c r="L128" s="167"/>
      <c r="M128" s="167"/>
      <c r="N128" s="167"/>
    </row>
    <row r="129" spans="1:14" ht="12.75" customHeight="1" x14ac:dyDescent="0.25">
      <c r="A129" s="166"/>
      <c r="B129" s="167"/>
      <c r="C129" s="167"/>
      <c r="D129" s="167"/>
      <c r="E129" s="167"/>
      <c r="F129" s="167"/>
      <c r="G129" s="167"/>
      <c r="H129" s="163"/>
      <c r="I129" s="168"/>
      <c r="J129" s="168"/>
      <c r="K129" s="167"/>
      <c r="L129" s="167"/>
      <c r="M129" s="167"/>
      <c r="N129" s="167"/>
    </row>
    <row r="130" spans="1:14" ht="12.75" customHeight="1" x14ac:dyDescent="0.25">
      <c r="A130" s="166"/>
      <c r="B130" s="167"/>
      <c r="C130" s="167"/>
      <c r="D130" s="167"/>
      <c r="E130" s="167"/>
      <c r="F130" s="167"/>
      <c r="G130" s="167"/>
      <c r="H130" s="163"/>
      <c r="I130" s="168"/>
      <c r="J130" s="168"/>
      <c r="K130" s="167"/>
      <c r="L130" s="167"/>
      <c r="M130" s="167"/>
      <c r="N130" s="167"/>
    </row>
    <row r="131" spans="1:14" ht="12.75" customHeight="1" x14ac:dyDescent="0.25">
      <c r="A131" s="166"/>
      <c r="B131" s="167"/>
      <c r="C131" s="167"/>
      <c r="D131" s="167"/>
      <c r="E131" s="167"/>
      <c r="F131" s="167"/>
      <c r="G131" s="167"/>
      <c r="H131" s="163"/>
      <c r="I131" s="168"/>
      <c r="J131" s="168"/>
      <c r="K131" s="167"/>
      <c r="L131" s="167"/>
      <c r="M131" s="167"/>
      <c r="N131" s="167"/>
    </row>
    <row r="132" spans="1:14" ht="12.75" customHeight="1" x14ac:dyDescent="0.25">
      <c r="A132" s="166"/>
      <c r="B132" s="167"/>
      <c r="C132" s="167"/>
      <c r="D132" s="167"/>
      <c r="E132" s="167"/>
      <c r="F132" s="167"/>
      <c r="G132" s="167"/>
      <c r="H132" s="163"/>
      <c r="I132" s="168"/>
      <c r="J132" s="168"/>
      <c r="K132" s="167"/>
      <c r="L132" s="167"/>
      <c r="M132" s="167"/>
      <c r="N132" s="167"/>
    </row>
    <row r="133" spans="1:14" ht="12.75" customHeight="1" x14ac:dyDescent="0.25">
      <c r="A133" s="166"/>
      <c r="B133" s="167"/>
      <c r="C133" s="167"/>
      <c r="D133" s="167"/>
      <c r="E133" s="167"/>
      <c r="F133" s="167"/>
      <c r="G133" s="167"/>
      <c r="H133" s="163"/>
      <c r="I133" s="168"/>
      <c r="J133" s="168"/>
      <c r="K133" s="167"/>
      <c r="L133" s="167"/>
      <c r="M133" s="167"/>
      <c r="N133" s="167"/>
    </row>
    <row r="134" spans="1:14" ht="12.75" customHeight="1" x14ac:dyDescent="0.25">
      <c r="A134" s="166"/>
      <c r="B134" s="167"/>
      <c r="C134" s="167"/>
      <c r="D134" s="167"/>
      <c r="E134" s="167"/>
      <c r="F134" s="167"/>
      <c r="G134" s="167"/>
      <c r="H134" s="163"/>
      <c r="I134" s="168"/>
      <c r="J134" s="168"/>
      <c r="K134" s="167"/>
      <c r="L134" s="167"/>
      <c r="M134" s="167"/>
      <c r="N134" s="167"/>
    </row>
    <row r="135" spans="1:14" ht="12.75" customHeight="1" x14ac:dyDescent="0.25">
      <c r="A135" s="166"/>
      <c r="B135" s="167"/>
      <c r="C135" s="167"/>
      <c r="D135" s="167"/>
      <c r="E135" s="167"/>
      <c r="F135" s="167"/>
      <c r="G135" s="167"/>
      <c r="H135" s="163"/>
      <c r="I135" s="168"/>
      <c r="J135" s="168"/>
      <c r="K135" s="167"/>
      <c r="L135" s="167"/>
      <c r="M135" s="167"/>
      <c r="N135" s="167"/>
    </row>
    <row r="136" spans="1:14" ht="12.75" customHeight="1" x14ac:dyDescent="0.25">
      <c r="A136" s="166"/>
      <c r="B136" s="167"/>
      <c r="C136" s="167"/>
      <c r="D136" s="167"/>
      <c r="E136" s="167"/>
      <c r="F136" s="167"/>
      <c r="G136" s="167"/>
      <c r="H136" s="163"/>
      <c r="I136" s="168"/>
      <c r="J136" s="168"/>
      <c r="K136" s="167"/>
      <c r="L136" s="167"/>
      <c r="M136" s="167"/>
      <c r="N136" s="167"/>
    </row>
    <row r="137" spans="1:14" ht="12.75" customHeight="1" x14ac:dyDescent="0.25">
      <c r="A137" s="166"/>
      <c r="B137" s="167"/>
      <c r="C137" s="167"/>
      <c r="D137" s="167"/>
      <c r="E137" s="167"/>
      <c r="F137" s="167"/>
      <c r="G137" s="167"/>
      <c r="H137" s="163"/>
      <c r="I137" s="168"/>
      <c r="J137" s="168"/>
      <c r="K137" s="167"/>
      <c r="L137" s="167"/>
      <c r="M137" s="167"/>
      <c r="N137" s="167"/>
    </row>
    <row r="138" spans="1:14" ht="12.75" customHeight="1" x14ac:dyDescent="0.25">
      <c r="A138" s="166"/>
      <c r="B138" s="167"/>
      <c r="C138" s="167"/>
      <c r="D138" s="167"/>
      <c r="E138" s="167"/>
      <c r="F138" s="167"/>
      <c r="G138" s="167"/>
      <c r="H138" s="163"/>
      <c r="I138" s="168"/>
      <c r="J138" s="168"/>
      <c r="K138" s="167"/>
      <c r="L138" s="167"/>
      <c r="M138" s="167"/>
      <c r="N138" s="167"/>
    </row>
    <row r="139" spans="1:14" ht="12.75" customHeight="1" x14ac:dyDescent="0.25">
      <c r="A139" s="166"/>
      <c r="B139" s="167"/>
      <c r="C139" s="167"/>
      <c r="D139" s="167"/>
      <c r="E139" s="167"/>
      <c r="F139" s="167"/>
      <c r="G139" s="167"/>
      <c r="H139" s="163"/>
      <c r="I139" s="168"/>
      <c r="J139" s="168"/>
      <c r="K139" s="167"/>
      <c r="L139" s="167"/>
      <c r="M139" s="167"/>
      <c r="N139" s="167"/>
    </row>
    <row r="140" spans="1:14" ht="12.75" customHeight="1" x14ac:dyDescent="0.25">
      <c r="A140" s="166"/>
      <c r="B140" s="167"/>
      <c r="C140" s="167"/>
      <c r="D140" s="167"/>
      <c r="E140" s="167"/>
      <c r="F140" s="167"/>
      <c r="G140" s="167"/>
      <c r="H140" s="163"/>
      <c r="I140" s="168"/>
      <c r="J140" s="168"/>
      <c r="K140" s="167"/>
      <c r="L140" s="167"/>
      <c r="M140" s="167"/>
      <c r="N140" s="167"/>
    </row>
    <row r="141" spans="1:14" ht="12.75" customHeight="1" x14ac:dyDescent="0.25">
      <c r="A141" s="166"/>
      <c r="B141" s="167"/>
      <c r="C141" s="167"/>
      <c r="D141" s="167"/>
      <c r="E141" s="167"/>
      <c r="F141" s="167"/>
      <c r="G141" s="167"/>
      <c r="H141" s="163"/>
      <c r="I141" s="168"/>
      <c r="J141" s="168"/>
      <c r="K141" s="167"/>
      <c r="L141" s="167"/>
      <c r="M141" s="167"/>
      <c r="N141" s="167"/>
    </row>
    <row r="142" spans="1:14" ht="12.75" customHeight="1" x14ac:dyDescent="0.25">
      <c r="A142" s="166"/>
      <c r="B142" s="167"/>
      <c r="C142" s="167"/>
      <c r="D142" s="167"/>
      <c r="E142" s="167"/>
      <c r="F142" s="167"/>
      <c r="G142" s="167"/>
      <c r="H142" s="163"/>
      <c r="I142" s="168"/>
      <c r="J142" s="168"/>
      <c r="K142" s="167"/>
      <c r="L142" s="167"/>
      <c r="M142" s="167"/>
      <c r="N142" s="167"/>
    </row>
    <row r="143" spans="1:14" ht="12.75" customHeight="1" x14ac:dyDescent="0.25">
      <c r="A143" s="166"/>
      <c r="B143" s="167"/>
      <c r="C143" s="167"/>
      <c r="D143" s="167"/>
      <c r="E143" s="167"/>
      <c r="F143" s="167"/>
      <c r="G143" s="167"/>
      <c r="H143" s="163"/>
      <c r="I143" s="168"/>
      <c r="J143" s="168"/>
      <c r="K143" s="167"/>
      <c r="L143" s="167"/>
      <c r="M143" s="167"/>
      <c r="N143" s="167"/>
    </row>
    <row r="144" spans="1:14" ht="12.75" customHeight="1" x14ac:dyDescent="0.25">
      <c r="A144" s="166"/>
      <c r="B144" s="167"/>
      <c r="C144" s="167"/>
      <c r="D144" s="167"/>
      <c r="E144" s="167"/>
      <c r="F144" s="167"/>
      <c r="G144" s="167"/>
      <c r="H144" s="163"/>
      <c r="I144" s="168"/>
      <c r="J144" s="168"/>
      <c r="K144" s="167"/>
      <c r="L144" s="167"/>
      <c r="M144" s="167"/>
      <c r="N144" s="167"/>
    </row>
    <row r="145" spans="1:14" ht="12.75" customHeight="1" x14ac:dyDescent="0.25">
      <c r="A145" s="166"/>
      <c r="B145" s="167"/>
      <c r="C145" s="167"/>
      <c r="D145" s="167"/>
      <c r="E145" s="167"/>
      <c r="F145" s="167"/>
      <c r="G145" s="167"/>
      <c r="H145" s="163"/>
      <c r="I145" s="168"/>
      <c r="J145" s="168"/>
      <c r="K145" s="167"/>
      <c r="L145" s="167"/>
      <c r="M145" s="167"/>
      <c r="N145" s="167"/>
    </row>
    <row r="146" spans="1:14" ht="12.75" customHeight="1" x14ac:dyDescent="0.25">
      <c r="A146" s="166"/>
      <c r="B146" s="167"/>
      <c r="C146" s="167"/>
      <c r="D146" s="167"/>
      <c r="E146" s="167"/>
      <c r="F146" s="167"/>
      <c r="G146" s="167"/>
      <c r="H146" s="163"/>
      <c r="I146" s="168"/>
      <c r="J146" s="168"/>
      <c r="K146" s="167"/>
      <c r="L146" s="167"/>
      <c r="M146" s="167"/>
      <c r="N146" s="167"/>
    </row>
    <row r="147" spans="1:14" ht="12.75" customHeight="1" x14ac:dyDescent="0.25">
      <c r="A147" s="166"/>
      <c r="B147" s="167"/>
      <c r="C147" s="167"/>
      <c r="D147" s="167"/>
      <c r="E147" s="167"/>
      <c r="F147" s="167"/>
      <c r="G147" s="167"/>
      <c r="H147" s="163"/>
      <c r="I147" s="168"/>
      <c r="J147" s="168"/>
      <c r="K147" s="167"/>
      <c r="L147" s="167"/>
      <c r="M147" s="167"/>
      <c r="N147" s="167"/>
    </row>
    <row r="148" spans="1:14" ht="12.75" customHeight="1" x14ac:dyDescent="0.25">
      <c r="A148" s="166"/>
      <c r="B148" s="167"/>
      <c r="C148" s="167"/>
      <c r="D148" s="167"/>
      <c r="E148" s="167"/>
      <c r="F148" s="167"/>
      <c r="G148" s="167"/>
      <c r="H148" s="163"/>
      <c r="I148" s="168"/>
      <c r="J148" s="168"/>
      <c r="K148" s="167"/>
      <c r="L148" s="167"/>
      <c r="M148" s="167"/>
      <c r="N148" s="167"/>
    </row>
    <row r="149" spans="1:14" ht="12.75" customHeight="1" x14ac:dyDescent="0.25">
      <c r="A149" s="166"/>
      <c r="B149" s="167"/>
      <c r="C149" s="167"/>
      <c r="D149" s="167"/>
      <c r="E149" s="167"/>
      <c r="F149" s="167"/>
      <c r="G149" s="167"/>
      <c r="H149" s="163"/>
      <c r="I149" s="168"/>
      <c r="J149" s="168"/>
      <c r="K149" s="167"/>
      <c r="L149" s="167"/>
      <c r="M149" s="167"/>
      <c r="N149" s="167"/>
    </row>
    <row r="150" spans="1:14" ht="12.75" customHeight="1" x14ac:dyDescent="0.25">
      <c r="A150" s="166"/>
      <c r="B150" s="167"/>
      <c r="C150" s="167"/>
      <c r="D150" s="167"/>
      <c r="E150" s="167"/>
      <c r="F150" s="167"/>
      <c r="G150" s="167"/>
      <c r="H150" s="163"/>
      <c r="I150" s="168"/>
      <c r="J150" s="168"/>
      <c r="K150" s="167"/>
      <c r="L150" s="167"/>
      <c r="M150" s="167"/>
      <c r="N150" s="167"/>
    </row>
    <row r="151" spans="1:14" ht="12.75" customHeight="1" x14ac:dyDescent="0.25">
      <c r="A151" s="166"/>
      <c r="B151" s="167"/>
      <c r="C151" s="167"/>
      <c r="D151" s="167"/>
      <c r="E151" s="167"/>
      <c r="F151" s="167"/>
      <c r="G151" s="167"/>
      <c r="H151" s="163"/>
      <c r="I151" s="168"/>
      <c r="J151" s="168"/>
      <c r="K151" s="167"/>
      <c r="L151" s="167"/>
      <c r="M151" s="167"/>
      <c r="N151" s="167"/>
    </row>
    <row r="152" spans="1:14" ht="12.75" customHeight="1" x14ac:dyDescent="0.25">
      <c r="A152" s="166"/>
      <c r="B152" s="167"/>
      <c r="C152" s="167"/>
      <c r="D152" s="167"/>
      <c r="E152" s="167"/>
      <c r="F152" s="167"/>
      <c r="G152" s="167"/>
      <c r="H152" s="163"/>
      <c r="I152" s="168"/>
      <c r="J152" s="168"/>
      <c r="K152" s="167"/>
      <c r="L152" s="167"/>
      <c r="M152" s="167"/>
      <c r="N152" s="167"/>
    </row>
    <row r="153" spans="1:14" ht="12.75" customHeight="1" x14ac:dyDescent="0.25">
      <c r="A153" s="166"/>
      <c r="B153" s="167"/>
      <c r="C153" s="167"/>
      <c r="D153" s="167"/>
      <c r="E153" s="167"/>
      <c r="F153" s="167"/>
      <c r="G153" s="167"/>
      <c r="H153" s="163"/>
      <c r="I153" s="168"/>
      <c r="J153" s="168"/>
      <c r="K153" s="167"/>
      <c r="L153" s="167"/>
      <c r="M153" s="167"/>
      <c r="N153" s="167"/>
    </row>
    <row r="154" spans="1:14" ht="12.75" customHeight="1" x14ac:dyDescent="0.25">
      <c r="A154" s="166"/>
      <c r="B154" s="167"/>
      <c r="C154" s="167"/>
      <c r="D154" s="167"/>
      <c r="E154" s="167"/>
      <c r="F154" s="167"/>
      <c r="G154" s="167"/>
      <c r="H154" s="163"/>
      <c r="I154" s="168"/>
      <c r="J154" s="168"/>
      <c r="K154" s="167"/>
      <c r="L154" s="167"/>
      <c r="M154" s="167"/>
      <c r="N154" s="167"/>
    </row>
    <row r="155" spans="1:14" ht="12.75" customHeight="1" x14ac:dyDescent="0.25">
      <c r="A155" s="166"/>
      <c r="B155" s="167"/>
      <c r="C155" s="167"/>
      <c r="D155" s="167"/>
      <c r="E155" s="167"/>
      <c r="F155" s="167"/>
      <c r="G155" s="167"/>
      <c r="H155" s="163"/>
      <c r="I155" s="168"/>
      <c r="J155" s="168"/>
      <c r="K155" s="167"/>
      <c r="L155" s="167"/>
      <c r="M155" s="167"/>
      <c r="N155" s="167"/>
    </row>
    <row r="156" spans="1:14" ht="12.75" customHeight="1" x14ac:dyDescent="0.25">
      <c r="A156" s="166"/>
      <c r="B156" s="167"/>
      <c r="C156" s="167"/>
      <c r="D156" s="167"/>
      <c r="E156" s="167"/>
      <c r="F156" s="167"/>
      <c r="G156" s="167"/>
      <c r="H156" s="163"/>
      <c r="I156" s="168"/>
      <c r="J156" s="168"/>
      <c r="K156" s="167"/>
      <c r="L156" s="167"/>
      <c r="M156" s="167"/>
      <c r="N156" s="167"/>
    </row>
    <row r="157" spans="1:14" ht="12.75" customHeight="1" x14ac:dyDescent="0.25">
      <c r="A157" s="166"/>
      <c r="B157" s="167"/>
      <c r="C157" s="167"/>
      <c r="D157" s="167"/>
      <c r="E157" s="167"/>
      <c r="F157" s="167"/>
      <c r="G157" s="167"/>
      <c r="H157" s="163"/>
      <c r="I157" s="168"/>
      <c r="J157" s="168"/>
      <c r="K157" s="167"/>
      <c r="L157" s="167"/>
      <c r="M157" s="167"/>
      <c r="N157" s="167"/>
    </row>
    <row r="158" spans="1:14" ht="12.75" customHeight="1" x14ac:dyDescent="0.25">
      <c r="A158" s="166"/>
      <c r="B158" s="167"/>
      <c r="C158" s="167"/>
      <c r="D158" s="167"/>
      <c r="E158" s="167"/>
      <c r="F158" s="167"/>
      <c r="G158" s="167"/>
      <c r="H158" s="163"/>
      <c r="I158" s="168"/>
      <c r="J158" s="168"/>
      <c r="K158" s="167"/>
      <c r="L158" s="167"/>
      <c r="M158" s="167"/>
      <c r="N158" s="167"/>
    </row>
    <row r="159" spans="1:14" ht="12.75" customHeight="1" x14ac:dyDescent="0.25">
      <c r="A159" s="166"/>
      <c r="B159" s="167"/>
      <c r="C159" s="167"/>
      <c r="D159" s="167"/>
      <c r="E159" s="167"/>
      <c r="F159" s="167"/>
      <c r="G159" s="167"/>
      <c r="H159" s="163"/>
      <c r="I159" s="168"/>
      <c r="J159" s="168"/>
      <c r="K159" s="167"/>
      <c r="L159" s="167"/>
      <c r="M159" s="167"/>
      <c r="N159" s="167"/>
    </row>
    <row r="160" spans="1:14" ht="12.75" customHeight="1" x14ac:dyDescent="0.25">
      <c r="A160" s="166"/>
      <c r="B160" s="167"/>
      <c r="C160" s="167"/>
      <c r="D160" s="167"/>
      <c r="E160" s="167"/>
      <c r="F160" s="167"/>
      <c r="G160" s="167"/>
      <c r="H160" s="163"/>
      <c r="I160" s="168"/>
      <c r="J160" s="168"/>
      <c r="K160" s="167"/>
      <c r="L160" s="167"/>
      <c r="M160" s="167"/>
      <c r="N160" s="167"/>
    </row>
    <row r="161" spans="1:14" ht="12.75" customHeight="1" x14ac:dyDescent="0.25">
      <c r="A161" s="166"/>
      <c r="B161" s="167"/>
      <c r="C161" s="167"/>
      <c r="D161" s="167"/>
      <c r="E161" s="167"/>
      <c r="F161" s="167"/>
      <c r="G161" s="167"/>
      <c r="H161" s="163"/>
      <c r="I161" s="168"/>
      <c r="J161" s="168"/>
      <c r="K161" s="167"/>
      <c r="L161" s="167"/>
      <c r="M161" s="167"/>
      <c r="N161" s="167"/>
    </row>
    <row r="162" spans="1:14" ht="12.75" customHeight="1" x14ac:dyDescent="0.25">
      <c r="A162" s="166"/>
      <c r="B162" s="167"/>
      <c r="C162" s="167"/>
      <c r="D162" s="167"/>
      <c r="E162" s="167"/>
      <c r="F162" s="167"/>
      <c r="G162" s="167"/>
      <c r="H162" s="163"/>
      <c r="I162" s="168"/>
      <c r="J162" s="168"/>
      <c r="K162" s="167"/>
      <c r="L162" s="167"/>
      <c r="M162" s="167"/>
      <c r="N162" s="167"/>
    </row>
    <row r="163" spans="1:14" ht="12.75" customHeight="1" x14ac:dyDescent="0.25">
      <c r="A163" s="166"/>
      <c r="B163" s="167"/>
      <c r="C163" s="167"/>
      <c r="D163" s="167"/>
      <c r="E163" s="167"/>
      <c r="F163" s="167"/>
      <c r="G163" s="167"/>
      <c r="H163" s="163"/>
      <c r="I163" s="168"/>
      <c r="J163" s="168"/>
      <c r="K163" s="167"/>
      <c r="L163" s="167"/>
      <c r="M163" s="167"/>
      <c r="N163" s="167"/>
    </row>
    <row r="164" spans="1:14" ht="12.75" customHeight="1" x14ac:dyDescent="0.25">
      <c r="A164" s="166"/>
      <c r="B164" s="167"/>
      <c r="C164" s="167"/>
      <c r="D164" s="167"/>
      <c r="E164" s="167"/>
      <c r="F164" s="167"/>
      <c r="G164" s="167"/>
      <c r="H164" s="163"/>
      <c r="I164" s="168"/>
      <c r="J164" s="168"/>
      <c r="K164" s="167"/>
      <c r="L164" s="167"/>
      <c r="M164" s="167"/>
      <c r="N164" s="167"/>
    </row>
    <row r="165" spans="1:14" ht="12.75" customHeight="1" x14ac:dyDescent="0.25">
      <c r="A165" s="166"/>
      <c r="B165" s="167"/>
      <c r="C165" s="167"/>
      <c r="D165" s="167"/>
      <c r="E165" s="167"/>
      <c r="F165" s="167"/>
      <c r="G165" s="167"/>
      <c r="H165" s="163"/>
      <c r="I165" s="168"/>
      <c r="J165" s="168"/>
      <c r="K165" s="167"/>
      <c r="L165" s="167"/>
      <c r="M165" s="167"/>
      <c r="N165" s="167"/>
    </row>
    <row r="166" spans="1:14" ht="12.75" customHeight="1" x14ac:dyDescent="0.25">
      <c r="A166" s="166"/>
      <c r="B166" s="167"/>
      <c r="C166" s="167"/>
      <c r="D166" s="167"/>
      <c r="E166" s="167"/>
      <c r="F166" s="167"/>
      <c r="G166" s="167"/>
      <c r="H166" s="163"/>
      <c r="I166" s="168"/>
      <c r="J166" s="168"/>
      <c r="K166" s="167"/>
      <c r="L166" s="167"/>
      <c r="M166" s="167"/>
      <c r="N166" s="167"/>
    </row>
    <row r="167" spans="1:14" ht="12.75" customHeight="1" x14ac:dyDescent="0.25">
      <c r="A167" s="166"/>
      <c r="B167" s="167"/>
      <c r="C167" s="167"/>
      <c r="D167" s="167"/>
      <c r="E167" s="167"/>
      <c r="F167" s="167"/>
      <c r="G167" s="167"/>
      <c r="H167" s="163"/>
      <c r="I167" s="168"/>
      <c r="J167" s="168"/>
      <c r="K167" s="167"/>
      <c r="L167" s="167"/>
      <c r="M167" s="167"/>
      <c r="N167" s="167"/>
    </row>
    <row r="168" spans="1:14" ht="12.75" customHeight="1" x14ac:dyDescent="0.25">
      <c r="A168" s="166"/>
      <c r="B168" s="167"/>
      <c r="C168" s="167"/>
      <c r="D168" s="167"/>
      <c r="E168" s="167"/>
      <c r="F168" s="167"/>
      <c r="G168" s="167"/>
      <c r="H168" s="163"/>
      <c r="I168" s="168"/>
      <c r="J168" s="168"/>
      <c r="K168" s="167"/>
      <c r="L168" s="167"/>
      <c r="M168" s="167"/>
      <c r="N168" s="167"/>
    </row>
    <row r="169" spans="1:14" ht="12.75" customHeight="1" x14ac:dyDescent="0.25">
      <c r="A169" s="166"/>
      <c r="B169" s="167"/>
      <c r="C169" s="167"/>
      <c r="D169" s="167"/>
      <c r="E169" s="167"/>
      <c r="F169" s="167"/>
      <c r="G169" s="167"/>
      <c r="H169" s="163"/>
      <c r="I169" s="168"/>
      <c r="J169" s="168"/>
      <c r="K169" s="167"/>
      <c r="L169" s="167"/>
      <c r="M169" s="167"/>
      <c r="N169" s="167"/>
    </row>
    <row r="170" spans="1:14" ht="12.75" customHeight="1" x14ac:dyDescent="0.25">
      <c r="A170" s="166"/>
      <c r="B170" s="167"/>
      <c r="C170" s="167"/>
      <c r="D170" s="167"/>
      <c r="E170" s="167"/>
      <c r="F170" s="167"/>
      <c r="G170" s="167"/>
      <c r="H170" s="163"/>
      <c r="I170" s="168"/>
      <c r="J170" s="168"/>
      <c r="K170" s="167"/>
      <c r="L170" s="167"/>
      <c r="M170" s="167"/>
      <c r="N170" s="167"/>
    </row>
    <row r="171" spans="1:14" ht="12.75" customHeight="1" x14ac:dyDescent="0.25">
      <c r="A171" s="166"/>
      <c r="B171" s="167"/>
      <c r="C171" s="167"/>
      <c r="D171" s="167"/>
      <c r="E171" s="167"/>
      <c r="F171" s="167"/>
      <c r="G171" s="167"/>
      <c r="H171" s="163"/>
      <c r="I171" s="168"/>
      <c r="J171" s="168"/>
      <c r="K171" s="167"/>
      <c r="L171" s="167"/>
      <c r="M171" s="167"/>
      <c r="N171" s="167"/>
    </row>
    <row r="172" spans="1:14" ht="12.75" customHeight="1" x14ac:dyDescent="0.25">
      <c r="A172" s="166"/>
      <c r="B172" s="167"/>
      <c r="C172" s="167"/>
      <c r="D172" s="167"/>
      <c r="E172" s="167"/>
      <c r="F172" s="167"/>
      <c r="G172" s="167"/>
      <c r="H172" s="163"/>
      <c r="I172" s="168"/>
      <c r="J172" s="168"/>
      <c r="K172" s="167"/>
      <c r="L172" s="167"/>
      <c r="M172" s="167"/>
      <c r="N172" s="167"/>
    </row>
    <row r="173" spans="1:14" ht="12.75" customHeight="1" x14ac:dyDescent="0.25">
      <c r="A173" s="166"/>
      <c r="B173" s="167"/>
      <c r="C173" s="167"/>
      <c r="D173" s="167"/>
      <c r="E173" s="167"/>
      <c r="F173" s="167"/>
      <c r="G173" s="167"/>
      <c r="H173" s="163"/>
      <c r="I173" s="168"/>
      <c r="J173" s="168"/>
      <c r="K173" s="167"/>
      <c r="L173" s="167"/>
      <c r="M173" s="167"/>
      <c r="N173" s="167"/>
    </row>
    <row r="174" spans="1:14" ht="12.75" customHeight="1" x14ac:dyDescent="0.25">
      <c r="A174" s="166"/>
      <c r="B174" s="167"/>
      <c r="C174" s="167"/>
      <c r="D174" s="167"/>
      <c r="E174" s="167"/>
      <c r="F174" s="167"/>
      <c r="G174" s="167"/>
      <c r="H174" s="163"/>
      <c r="I174" s="168"/>
      <c r="J174" s="168"/>
      <c r="K174" s="167"/>
      <c r="L174" s="167"/>
      <c r="M174" s="167"/>
      <c r="N174" s="167"/>
    </row>
    <row r="175" spans="1:14" ht="12.75" customHeight="1" x14ac:dyDescent="0.25">
      <c r="A175" s="166"/>
      <c r="B175" s="167"/>
      <c r="C175" s="167"/>
      <c r="D175" s="167"/>
      <c r="E175" s="167"/>
      <c r="F175" s="167"/>
      <c r="G175" s="167"/>
      <c r="H175" s="163"/>
      <c r="I175" s="168"/>
      <c r="J175" s="168"/>
      <c r="K175" s="167"/>
      <c r="L175" s="167"/>
      <c r="M175" s="167"/>
      <c r="N175" s="167"/>
    </row>
    <row r="176" spans="1:14" ht="12.75" customHeight="1" x14ac:dyDescent="0.25">
      <c r="A176" s="166"/>
      <c r="B176" s="167"/>
      <c r="C176" s="167"/>
      <c r="D176" s="167"/>
      <c r="E176" s="167"/>
      <c r="F176" s="167"/>
      <c r="G176" s="167"/>
      <c r="H176" s="163"/>
      <c r="I176" s="168"/>
      <c r="J176" s="168"/>
      <c r="K176" s="167"/>
      <c r="L176" s="167"/>
      <c r="M176" s="167"/>
      <c r="N176" s="167"/>
    </row>
    <row r="177" spans="1:14" ht="12.75" customHeight="1" x14ac:dyDescent="0.25">
      <c r="A177" s="166"/>
      <c r="B177" s="167"/>
      <c r="C177" s="167"/>
      <c r="D177" s="167"/>
      <c r="E177" s="167"/>
      <c r="F177" s="167"/>
      <c r="G177" s="167"/>
      <c r="H177" s="163"/>
      <c r="I177" s="168"/>
      <c r="J177" s="168"/>
      <c r="K177" s="167"/>
      <c r="L177" s="167"/>
      <c r="M177" s="167"/>
      <c r="N177" s="167"/>
    </row>
    <row r="178" spans="1:14" ht="12.75" customHeight="1" x14ac:dyDescent="0.25">
      <c r="A178" s="166"/>
      <c r="B178" s="167"/>
      <c r="C178" s="167"/>
      <c r="D178" s="167"/>
      <c r="E178" s="167"/>
      <c r="F178" s="167"/>
      <c r="G178" s="167"/>
      <c r="H178" s="163"/>
      <c r="I178" s="168"/>
      <c r="J178" s="168"/>
      <c r="K178" s="167"/>
      <c r="L178" s="167"/>
      <c r="M178" s="167"/>
      <c r="N178" s="167"/>
    </row>
    <row r="179" spans="1:14" ht="12.75" customHeight="1" x14ac:dyDescent="0.25">
      <c r="A179" s="166"/>
      <c r="B179" s="167"/>
      <c r="C179" s="167"/>
      <c r="D179" s="167"/>
      <c r="E179" s="167"/>
      <c r="F179" s="167"/>
      <c r="G179" s="167"/>
      <c r="H179" s="163"/>
      <c r="I179" s="168"/>
      <c r="J179" s="168"/>
      <c r="K179" s="167"/>
      <c r="L179" s="167"/>
      <c r="M179" s="167"/>
      <c r="N179" s="167"/>
    </row>
    <row r="180" spans="1:14" ht="12.75" customHeight="1" x14ac:dyDescent="0.25">
      <c r="A180" s="166"/>
      <c r="B180" s="167"/>
      <c r="C180" s="167"/>
      <c r="D180" s="167"/>
      <c r="E180" s="167"/>
      <c r="F180" s="167"/>
      <c r="G180" s="167"/>
      <c r="H180" s="163"/>
      <c r="I180" s="168"/>
      <c r="J180" s="168"/>
      <c r="K180" s="167"/>
      <c r="L180" s="167"/>
      <c r="M180" s="167"/>
      <c r="N180" s="167"/>
    </row>
    <row r="181" spans="1:14" ht="12.75" customHeight="1" x14ac:dyDescent="0.25">
      <c r="A181" s="166"/>
      <c r="B181" s="167"/>
      <c r="C181" s="167"/>
      <c r="D181" s="167"/>
      <c r="E181" s="167"/>
      <c r="F181" s="167"/>
      <c r="G181" s="167"/>
      <c r="H181" s="163"/>
      <c r="I181" s="168"/>
      <c r="J181" s="168"/>
      <c r="K181" s="167"/>
      <c r="L181" s="167"/>
      <c r="M181" s="167"/>
      <c r="N181" s="167"/>
    </row>
    <row r="182" spans="1:14" ht="12.75" customHeight="1" x14ac:dyDescent="0.25">
      <c r="A182" s="166"/>
      <c r="B182" s="167"/>
      <c r="C182" s="167"/>
      <c r="D182" s="167"/>
      <c r="E182" s="167"/>
      <c r="F182" s="167"/>
      <c r="G182" s="167"/>
      <c r="H182" s="163"/>
      <c r="I182" s="168"/>
      <c r="J182" s="168"/>
      <c r="K182" s="167"/>
      <c r="L182" s="167"/>
      <c r="M182" s="167"/>
      <c r="N182" s="167"/>
    </row>
    <row r="183" spans="1:14" ht="12.75" customHeight="1" x14ac:dyDescent="0.25">
      <c r="A183" s="166"/>
      <c r="B183" s="167"/>
      <c r="C183" s="167"/>
      <c r="D183" s="167"/>
      <c r="E183" s="167"/>
      <c r="F183" s="167"/>
      <c r="G183" s="167"/>
      <c r="H183" s="163"/>
      <c r="I183" s="168"/>
      <c r="J183" s="168"/>
      <c r="K183" s="167"/>
      <c r="L183" s="167"/>
      <c r="M183" s="167"/>
      <c r="N183" s="167"/>
    </row>
    <row r="184" spans="1:14" ht="12.75" customHeight="1" x14ac:dyDescent="0.25">
      <c r="A184" s="166"/>
      <c r="B184" s="167"/>
      <c r="C184" s="167"/>
      <c r="D184" s="167"/>
      <c r="E184" s="167"/>
      <c r="F184" s="167"/>
      <c r="G184" s="167"/>
      <c r="H184" s="163"/>
      <c r="I184" s="168"/>
      <c r="J184" s="168"/>
      <c r="K184" s="167"/>
      <c r="L184" s="167"/>
      <c r="M184" s="167"/>
      <c r="N184" s="167"/>
    </row>
    <row r="185" spans="1:14" ht="12.75" customHeight="1" x14ac:dyDescent="0.25">
      <c r="A185" s="166"/>
      <c r="B185" s="167"/>
      <c r="C185" s="167"/>
      <c r="D185" s="167"/>
      <c r="E185" s="167"/>
      <c r="F185" s="167"/>
      <c r="G185" s="167"/>
      <c r="H185" s="163"/>
      <c r="I185" s="168"/>
      <c r="J185" s="168"/>
      <c r="K185" s="167"/>
      <c r="L185" s="167"/>
      <c r="M185" s="167"/>
      <c r="N185" s="167"/>
    </row>
    <row r="186" spans="1:14" ht="12.75" customHeight="1" x14ac:dyDescent="0.25">
      <c r="A186" s="166"/>
      <c r="B186" s="167"/>
      <c r="C186" s="167"/>
      <c r="D186" s="167"/>
      <c r="E186" s="167"/>
      <c r="F186" s="167"/>
      <c r="G186" s="167"/>
      <c r="H186" s="163"/>
      <c r="I186" s="168"/>
      <c r="J186" s="168"/>
      <c r="K186" s="167"/>
      <c r="L186" s="167"/>
      <c r="M186" s="167"/>
      <c r="N186" s="167"/>
    </row>
    <row r="187" spans="1:14" ht="12.75" customHeight="1" x14ac:dyDescent="0.25">
      <c r="A187" s="166"/>
      <c r="B187" s="167"/>
      <c r="C187" s="167"/>
      <c r="D187" s="167"/>
      <c r="E187" s="167"/>
      <c r="F187" s="167"/>
      <c r="G187" s="167"/>
      <c r="H187" s="163"/>
      <c r="I187" s="168"/>
      <c r="J187" s="168"/>
      <c r="K187" s="167"/>
      <c r="L187" s="167"/>
      <c r="M187" s="167"/>
      <c r="N187" s="167"/>
    </row>
    <row r="188" spans="1:14" ht="12.75" customHeight="1" x14ac:dyDescent="0.25">
      <c r="A188" s="166"/>
      <c r="B188" s="167"/>
      <c r="C188" s="167"/>
      <c r="D188" s="167"/>
      <c r="E188" s="167"/>
      <c r="F188" s="167"/>
      <c r="G188" s="167"/>
      <c r="H188" s="163"/>
      <c r="I188" s="168"/>
      <c r="J188" s="168"/>
      <c r="K188" s="167"/>
      <c r="L188" s="167"/>
      <c r="M188" s="167"/>
      <c r="N188" s="167"/>
    </row>
    <row r="189" spans="1:14" ht="12.75" customHeight="1" x14ac:dyDescent="0.25">
      <c r="A189" s="166"/>
      <c r="B189" s="167"/>
      <c r="C189" s="167"/>
      <c r="D189" s="167"/>
      <c r="E189" s="167"/>
      <c r="F189" s="167"/>
      <c r="G189" s="167"/>
      <c r="H189" s="163"/>
      <c r="I189" s="168"/>
      <c r="J189" s="168"/>
      <c r="K189" s="167"/>
      <c r="L189" s="167"/>
      <c r="M189" s="167"/>
      <c r="N189" s="167"/>
    </row>
    <row r="190" spans="1:14" ht="12.75" customHeight="1" x14ac:dyDescent="0.25">
      <c r="A190" s="166"/>
      <c r="B190" s="167"/>
      <c r="C190" s="167"/>
      <c r="D190" s="167"/>
      <c r="E190" s="167"/>
      <c r="F190" s="167"/>
      <c r="G190" s="167"/>
      <c r="H190" s="163"/>
      <c r="I190" s="168"/>
      <c r="J190" s="168"/>
      <c r="K190" s="167"/>
      <c r="L190" s="167"/>
      <c r="M190" s="167"/>
      <c r="N190" s="167"/>
    </row>
    <row r="191" spans="1:14" ht="12.75" customHeight="1" x14ac:dyDescent="0.25">
      <c r="A191" s="166"/>
      <c r="B191" s="167"/>
      <c r="C191" s="167"/>
      <c r="D191" s="167"/>
      <c r="E191" s="167"/>
      <c r="F191" s="167"/>
      <c r="G191" s="167"/>
      <c r="H191" s="163"/>
      <c r="I191" s="168"/>
      <c r="J191" s="168"/>
      <c r="K191" s="167"/>
      <c r="L191" s="167"/>
      <c r="M191" s="167"/>
      <c r="N191" s="167"/>
    </row>
    <row r="192" spans="1:14" ht="12.75" customHeight="1" x14ac:dyDescent="0.25">
      <c r="A192" s="166"/>
      <c r="B192" s="167"/>
      <c r="C192" s="167"/>
      <c r="D192" s="167"/>
      <c r="E192" s="167"/>
      <c r="F192" s="167"/>
      <c r="G192" s="167"/>
      <c r="H192" s="163"/>
      <c r="I192" s="168"/>
      <c r="J192" s="168"/>
      <c r="K192" s="167"/>
      <c r="L192" s="167"/>
      <c r="M192" s="167"/>
      <c r="N192" s="167"/>
    </row>
    <row r="193" spans="1:14" ht="12.75" customHeight="1" x14ac:dyDescent="0.25">
      <c r="A193" s="166"/>
      <c r="B193" s="167"/>
      <c r="C193" s="167"/>
      <c r="D193" s="167"/>
      <c r="E193" s="167"/>
      <c r="F193" s="167"/>
      <c r="G193" s="167"/>
      <c r="H193" s="163"/>
      <c r="I193" s="168"/>
      <c r="J193" s="168"/>
      <c r="K193" s="167"/>
      <c r="L193" s="167"/>
      <c r="M193" s="167"/>
      <c r="N193" s="167"/>
    </row>
    <row r="194" spans="1:14" ht="12.75" customHeight="1" x14ac:dyDescent="0.25">
      <c r="A194" s="166"/>
      <c r="B194" s="167"/>
      <c r="C194" s="167"/>
      <c r="D194" s="167"/>
      <c r="E194" s="167"/>
      <c r="F194" s="167"/>
      <c r="G194" s="167"/>
      <c r="H194" s="163"/>
      <c r="I194" s="168"/>
      <c r="J194" s="168"/>
      <c r="K194" s="167"/>
      <c r="L194" s="167"/>
      <c r="M194" s="167"/>
      <c r="N194" s="167"/>
    </row>
    <row r="195" spans="1:14" ht="12.75" customHeight="1" x14ac:dyDescent="0.25">
      <c r="A195" s="166"/>
      <c r="B195" s="167"/>
      <c r="C195" s="167"/>
      <c r="D195" s="167"/>
      <c r="E195" s="167"/>
      <c r="F195" s="167"/>
      <c r="G195" s="167"/>
      <c r="H195" s="163"/>
      <c r="I195" s="168"/>
      <c r="J195" s="168"/>
      <c r="K195" s="167"/>
      <c r="L195" s="167"/>
      <c r="M195" s="167"/>
      <c r="N195" s="167"/>
    </row>
    <row r="196" spans="1:14" ht="12.75" customHeight="1" x14ac:dyDescent="0.25">
      <c r="A196" s="166"/>
      <c r="B196" s="167"/>
      <c r="C196" s="167"/>
      <c r="D196" s="167"/>
      <c r="E196" s="167"/>
      <c r="F196" s="167"/>
      <c r="G196" s="167"/>
      <c r="H196" s="163"/>
      <c r="I196" s="168"/>
      <c r="J196" s="168"/>
      <c r="K196" s="167"/>
      <c r="L196" s="167"/>
      <c r="M196" s="167"/>
      <c r="N196" s="167"/>
    </row>
    <row r="197" spans="1:14" ht="12.75" customHeight="1" x14ac:dyDescent="0.25">
      <c r="A197" s="166"/>
      <c r="B197" s="167"/>
      <c r="C197" s="167"/>
      <c r="D197" s="167"/>
      <c r="E197" s="167"/>
      <c r="F197" s="167"/>
      <c r="G197" s="167"/>
      <c r="H197" s="163"/>
      <c r="I197" s="168"/>
      <c r="J197" s="168"/>
      <c r="K197" s="167"/>
      <c r="L197" s="167"/>
      <c r="M197" s="167"/>
      <c r="N197" s="167"/>
    </row>
    <row r="198" spans="1:14" ht="12.75" customHeight="1" x14ac:dyDescent="0.25">
      <c r="A198" s="166"/>
      <c r="B198" s="167"/>
      <c r="C198" s="167"/>
      <c r="D198" s="167"/>
      <c r="E198" s="167"/>
      <c r="F198" s="167"/>
      <c r="G198" s="167"/>
      <c r="H198" s="163"/>
      <c r="I198" s="168"/>
      <c r="J198" s="168"/>
      <c r="K198" s="167"/>
      <c r="L198" s="167"/>
      <c r="M198" s="167"/>
      <c r="N198" s="167"/>
    </row>
    <row r="199" spans="1:14" ht="12.75" customHeight="1" x14ac:dyDescent="0.25">
      <c r="A199" s="166"/>
      <c r="B199" s="167"/>
      <c r="C199" s="167"/>
      <c r="D199" s="167"/>
      <c r="E199" s="167"/>
      <c r="F199" s="167"/>
      <c r="G199" s="167"/>
      <c r="H199" s="163"/>
      <c r="I199" s="168"/>
      <c r="J199" s="168"/>
      <c r="K199" s="167"/>
      <c r="L199" s="167"/>
      <c r="M199" s="167"/>
      <c r="N199" s="167"/>
    </row>
    <row r="200" spans="1:14" ht="12.75" customHeight="1" x14ac:dyDescent="0.25">
      <c r="A200" s="166"/>
      <c r="B200" s="167"/>
      <c r="C200" s="167"/>
      <c r="D200" s="167"/>
      <c r="E200" s="167"/>
      <c r="F200" s="167"/>
      <c r="G200" s="167"/>
      <c r="H200" s="163"/>
      <c r="I200" s="168"/>
      <c r="J200" s="168"/>
      <c r="K200" s="167"/>
      <c r="L200" s="167"/>
      <c r="M200" s="167"/>
      <c r="N200" s="167"/>
    </row>
    <row r="201" spans="1:14" ht="12.75" customHeight="1" x14ac:dyDescent="0.25">
      <c r="A201" s="166"/>
      <c r="B201" s="167"/>
      <c r="C201" s="167"/>
      <c r="D201" s="167"/>
      <c r="E201" s="167"/>
      <c r="F201" s="167"/>
      <c r="G201" s="167"/>
      <c r="H201" s="163"/>
      <c r="I201" s="168"/>
      <c r="J201" s="168"/>
      <c r="K201" s="167"/>
      <c r="L201" s="167"/>
      <c r="M201" s="167"/>
      <c r="N201" s="167"/>
    </row>
    <row r="202" spans="1:14" ht="12.75" customHeight="1" x14ac:dyDescent="0.25">
      <c r="A202" s="166"/>
      <c r="B202" s="167"/>
      <c r="C202" s="167"/>
      <c r="D202" s="167"/>
      <c r="E202" s="167"/>
      <c r="F202" s="167"/>
      <c r="G202" s="167"/>
      <c r="H202" s="163"/>
      <c r="I202" s="168"/>
      <c r="J202" s="168"/>
      <c r="K202" s="167"/>
      <c r="L202" s="167"/>
      <c r="M202" s="167"/>
      <c r="N202" s="167"/>
    </row>
    <row r="203" spans="1:14" ht="12.75" customHeight="1" x14ac:dyDescent="0.25">
      <c r="A203" s="166"/>
      <c r="B203" s="167"/>
      <c r="C203" s="167"/>
      <c r="D203" s="167"/>
      <c r="E203" s="167"/>
      <c r="F203" s="167"/>
      <c r="G203" s="167"/>
      <c r="H203" s="163"/>
      <c r="I203" s="168"/>
      <c r="J203" s="168"/>
      <c r="K203" s="167"/>
      <c r="L203" s="167"/>
      <c r="M203" s="167"/>
      <c r="N203" s="167"/>
    </row>
    <row r="204" spans="1:14" ht="12.75" customHeight="1" x14ac:dyDescent="0.25">
      <c r="A204" s="166"/>
      <c r="B204" s="167"/>
      <c r="C204" s="167"/>
      <c r="D204" s="167"/>
      <c r="E204" s="167"/>
      <c r="F204" s="167"/>
      <c r="G204" s="167"/>
      <c r="H204" s="163"/>
      <c r="I204" s="168"/>
      <c r="J204" s="168"/>
      <c r="K204" s="167"/>
      <c r="L204" s="167"/>
      <c r="M204" s="167"/>
      <c r="N204" s="167"/>
    </row>
    <row r="205" spans="1:14" ht="12.75" customHeight="1" x14ac:dyDescent="0.25">
      <c r="A205" s="166"/>
      <c r="B205" s="167"/>
      <c r="C205" s="167"/>
      <c r="D205" s="167"/>
      <c r="E205" s="167"/>
      <c r="F205" s="167"/>
      <c r="G205" s="167"/>
      <c r="H205" s="163"/>
      <c r="I205" s="168"/>
      <c r="J205" s="168"/>
      <c r="K205" s="167"/>
      <c r="L205" s="167"/>
      <c r="M205" s="167"/>
      <c r="N205" s="167"/>
    </row>
    <row r="206" spans="1:14" ht="12.75" customHeight="1" x14ac:dyDescent="0.25">
      <c r="A206" s="166"/>
      <c r="B206" s="167"/>
      <c r="C206" s="167"/>
      <c r="D206" s="167"/>
      <c r="E206" s="167"/>
      <c r="F206" s="167"/>
      <c r="G206" s="167"/>
      <c r="H206" s="163"/>
      <c r="I206" s="168"/>
      <c r="J206" s="168"/>
      <c r="K206" s="167"/>
      <c r="L206" s="167"/>
      <c r="M206" s="167"/>
      <c r="N206" s="167"/>
    </row>
    <row r="207" spans="1:14" ht="12.75" customHeight="1" x14ac:dyDescent="0.25">
      <c r="A207" s="166"/>
      <c r="B207" s="167"/>
      <c r="C207" s="167"/>
      <c r="D207" s="167"/>
      <c r="E207" s="167"/>
      <c r="F207" s="167"/>
      <c r="G207" s="167"/>
      <c r="H207" s="163"/>
      <c r="I207" s="168"/>
      <c r="J207" s="168"/>
      <c r="K207" s="167"/>
      <c r="L207" s="167"/>
      <c r="M207" s="167"/>
      <c r="N207" s="167"/>
    </row>
    <row r="208" spans="1:14" ht="12.75" customHeight="1" x14ac:dyDescent="0.25">
      <c r="A208" s="166"/>
      <c r="B208" s="167"/>
      <c r="C208" s="167"/>
      <c r="D208" s="167"/>
      <c r="E208" s="167"/>
      <c r="F208" s="167"/>
      <c r="G208" s="167"/>
      <c r="H208" s="163"/>
      <c r="I208" s="168"/>
      <c r="J208" s="168"/>
      <c r="K208" s="167"/>
      <c r="L208" s="167"/>
      <c r="M208" s="167"/>
      <c r="N208" s="167"/>
    </row>
    <row r="209" spans="1:14" ht="12.75" customHeight="1" x14ac:dyDescent="0.25">
      <c r="A209" s="166"/>
      <c r="B209" s="167"/>
      <c r="C209" s="167"/>
      <c r="D209" s="167"/>
      <c r="E209" s="167"/>
      <c r="F209" s="167"/>
      <c r="G209" s="167"/>
      <c r="H209" s="163"/>
      <c r="I209" s="168"/>
      <c r="J209" s="168"/>
      <c r="K209" s="167"/>
      <c r="L209" s="167"/>
      <c r="M209" s="167"/>
      <c r="N209" s="167"/>
    </row>
    <row r="210" spans="1:14" ht="12.75" customHeight="1" x14ac:dyDescent="0.25">
      <c r="A210" s="166"/>
      <c r="B210" s="167"/>
      <c r="C210" s="167"/>
      <c r="D210" s="167"/>
      <c r="E210" s="167"/>
      <c r="F210" s="167"/>
      <c r="G210" s="167"/>
      <c r="H210" s="163"/>
      <c r="I210" s="168"/>
      <c r="J210" s="168"/>
      <c r="K210" s="167"/>
      <c r="L210" s="167"/>
      <c r="M210" s="167"/>
      <c r="N210" s="167"/>
    </row>
    <row r="211" spans="1:14" ht="12.75" customHeight="1" x14ac:dyDescent="0.25">
      <c r="A211" s="166"/>
      <c r="B211" s="167"/>
      <c r="C211" s="167"/>
      <c r="D211" s="167"/>
      <c r="E211" s="167"/>
      <c r="F211" s="167"/>
      <c r="G211" s="167"/>
      <c r="H211" s="163"/>
      <c r="I211" s="168"/>
      <c r="J211" s="168"/>
      <c r="K211" s="167"/>
      <c r="L211" s="167"/>
      <c r="M211" s="167"/>
      <c r="N211" s="167"/>
    </row>
    <row r="212" spans="1:14" ht="12.75" customHeight="1" x14ac:dyDescent="0.25">
      <c r="A212" s="166"/>
      <c r="B212" s="167"/>
      <c r="C212" s="167"/>
      <c r="D212" s="167"/>
      <c r="E212" s="167"/>
      <c r="F212" s="167"/>
      <c r="G212" s="167"/>
      <c r="H212" s="163"/>
      <c r="I212" s="168"/>
      <c r="J212" s="168"/>
      <c r="K212" s="167"/>
      <c r="L212" s="167"/>
      <c r="M212" s="167"/>
      <c r="N212" s="167"/>
    </row>
    <row r="213" spans="1:14" ht="12.75" customHeight="1" x14ac:dyDescent="0.25">
      <c r="A213" s="166"/>
      <c r="B213" s="167"/>
      <c r="C213" s="167"/>
      <c r="D213" s="167"/>
      <c r="E213" s="167"/>
      <c r="F213" s="167"/>
      <c r="G213" s="167"/>
      <c r="H213" s="163"/>
      <c r="I213" s="168"/>
      <c r="J213" s="168"/>
      <c r="K213" s="167"/>
      <c r="L213" s="167"/>
      <c r="M213" s="167"/>
      <c r="N213" s="167"/>
    </row>
    <row r="214" spans="1:14" ht="12.75" customHeight="1" x14ac:dyDescent="0.25">
      <c r="A214" s="166"/>
      <c r="B214" s="167"/>
      <c r="C214" s="167"/>
      <c r="D214" s="167"/>
      <c r="E214" s="167"/>
      <c r="F214" s="167"/>
      <c r="G214" s="167"/>
      <c r="H214" s="163"/>
      <c r="I214" s="168"/>
      <c r="J214" s="168"/>
      <c r="K214" s="167"/>
      <c r="L214" s="167"/>
      <c r="M214" s="167"/>
      <c r="N214" s="167"/>
    </row>
    <row r="215" spans="1:14" ht="12.75" customHeight="1" x14ac:dyDescent="0.25">
      <c r="A215" s="166"/>
      <c r="B215" s="167"/>
      <c r="C215" s="167"/>
      <c r="D215" s="167"/>
      <c r="E215" s="167"/>
      <c r="F215" s="167"/>
      <c r="G215" s="167"/>
      <c r="H215" s="163"/>
      <c r="I215" s="168"/>
      <c r="J215" s="168"/>
      <c r="K215" s="167"/>
      <c r="L215" s="167"/>
      <c r="M215" s="167"/>
      <c r="N215" s="167"/>
    </row>
    <row r="216" spans="1:14" ht="12.75" customHeight="1" x14ac:dyDescent="0.25">
      <c r="A216" s="166"/>
      <c r="B216" s="167"/>
      <c r="C216" s="167"/>
      <c r="D216" s="167"/>
      <c r="E216" s="167"/>
      <c r="F216" s="167"/>
      <c r="G216" s="167"/>
      <c r="H216" s="163"/>
      <c r="I216" s="168"/>
      <c r="J216" s="168"/>
      <c r="K216" s="167"/>
      <c r="L216" s="167"/>
      <c r="M216" s="167"/>
      <c r="N216" s="167"/>
    </row>
    <row r="217" spans="1:14" ht="12.75" customHeight="1" x14ac:dyDescent="0.25">
      <c r="A217" s="166"/>
      <c r="B217" s="167"/>
      <c r="C217" s="167"/>
      <c r="D217" s="167"/>
      <c r="E217" s="167"/>
      <c r="F217" s="167"/>
      <c r="G217" s="167"/>
      <c r="H217" s="163"/>
      <c r="I217" s="168"/>
      <c r="J217" s="168"/>
      <c r="K217" s="167"/>
      <c r="L217" s="167"/>
      <c r="M217" s="167"/>
      <c r="N217" s="167"/>
    </row>
    <row r="218" spans="1:14" ht="12.75" customHeight="1" x14ac:dyDescent="0.25">
      <c r="A218" s="166"/>
      <c r="B218" s="167"/>
      <c r="C218" s="167"/>
      <c r="D218" s="167"/>
      <c r="E218" s="167"/>
      <c r="F218" s="167"/>
      <c r="G218" s="167"/>
      <c r="H218" s="163"/>
      <c r="I218" s="168"/>
      <c r="J218" s="168"/>
      <c r="K218" s="167"/>
      <c r="L218" s="167"/>
      <c r="M218" s="167"/>
      <c r="N218" s="167"/>
    </row>
    <row r="219" spans="1:14" ht="12.75" customHeight="1" x14ac:dyDescent="0.25">
      <c r="A219" s="166"/>
      <c r="B219" s="167"/>
      <c r="C219" s="167"/>
      <c r="D219" s="167"/>
      <c r="E219" s="167"/>
      <c r="F219" s="167"/>
      <c r="G219" s="167"/>
      <c r="H219" s="163"/>
      <c r="I219" s="168"/>
      <c r="J219" s="168"/>
      <c r="K219" s="167"/>
      <c r="L219" s="167"/>
      <c r="M219" s="167"/>
      <c r="N219" s="167"/>
    </row>
    <row r="220" spans="1:14" ht="12.75" customHeight="1" x14ac:dyDescent="0.25">
      <c r="A220" s="166"/>
      <c r="B220" s="167"/>
      <c r="C220" s="167"/>
      <c r="D220" s="167"/>
      <c r="E220" s="167"/>
      <c r="F220" s="167"/>
      <c r="G220" s="167"/>
      <c r="H220" s="163"/>
      <c r="I220" s="168"/>
      <c r="J220" s="168"/>
      <c r="K220" s="167"/>
      <c r="L220" s="167"/>
      <c r="M220" s="167"/>
      <c r="N220" s="167"/>
    </row>
    <row r="221" spans="1:14" ht="12.75" customHeight="1" x14ac:dyDescent="0.25">
      <c r="A221" s="166"/>
      <c r="B221" s="167"/>
      <c r="C221" s="167"/>
      <c r="D221" s="167"/>
      <c r="E221" s="167"/>
      <c r="F221" s="167"/>
      <c r="G221" s="167"/>
      <c r="H221" s="163"/>
      <c r="I221" s="168"/>
      <c r="J221" s="168"/>
      <c r="K221" s="167"/>
      <c r="L221" s="167"/>
      <c r="M221" s="167"/>
      <c r="N221" s="167"/>
    </row>
    <row r="222" spans="1:14" ht="12.75" customHeight="1" x14ac:dyDescent="0.25">
      <c r="A222" s="166"/>
      <c r="B222" s="167"/>
      <c r="C222" s="167"/>
      <c r="D222" s="167"/>
      <c r="E222" s="167"/>
      <c r="F222" s="167"/>
      <c r="G222" s="167"/>
      <c r="H222" s="163"/>
      <c r="I222" s="168"/>
      <c r="J222" s="168"/>
      <c r="K222" s="167"/>
      <c r="L222" s="167"/>
      <c r="M222" s="167"/>
      <c r="N222" s="167"/>
    </row>
    <row r="223" spans="1:14" ht="12.75" customHeight="1" x14ac:dyDescent="0.25">
      <c r="A223" s="166"/>
      <c r="B223" s="167"/>
      <c r="C223" s="167"/>
      <c r="D223" s="167"/>
      <c r="E223" s="167"/>
      <c r="F223" s="167"/>
      <c r="G223" s="167"/>
      <c r="H223" s="163"/>
      <c r="I223" s="168"/>
      <c r="J223" s="168"/>
      <c r="K223" s="167"/>
      <c r="L223" s="167"/>
      <c r="M223" s="167"/>
      <c r="N223" s="167"/>
    </row>
    <row r="224" spans="1:14" ht="12.75" customHeight="1" x14ac:dyDescent="0.25">
      <c r="A224" s="166"/>
      <c r="B224" s="167"/>
      <c r="C224" s="167"/>
      <c r="D224" s="167"/>
      <c r="E224" s="167"/>
      <c r="F224" s="167"/>
      <c r="G224" s="167"/>
      <c r="H224" s="163"/>
      <c r="I224" s="168"/>
      <c r="J224" s="168"/>
      <c r="K224" s="167"/>
      <c r="L224" s="167"/>
      <c r="M224" s="167"/>
      <c r="N224" s="167"/>
    </row>
    <row r="225" spans="1:14" ht="12.75" customHeight="1" x14ac:dyDescent="0.25">
      <c r="A225" s="166"/>
      <c r="B225" s="167"/>
      <c r="C225" s="167"/>
      <c r="D225" s="167"/>
      <c r="E225" s="167"/>
      <c r="F225" s="167"/>
      <c r="G225" s="167"/>
      <c r="H225" s="163"/>
      <c r="I225" s="168"/>
      <c r="J225" s="168"/>
      <c r="K225" s="167"/>
      <c r="L225" s="167"/>
      <c r="M225" s="167"/>
      <c r="N225" s="167"/>
    </row>
    <row r="226" spans="1:14" ht="12.75" customHeight="1" x14ac:dyDescent="0.25">
      <c r="A226" s="166"/>
      <c r="B226" s="167"/>
      <c r="C226" s="167"/>
      <c r="D226" s="167"/>
      <c r="E226" s="167"/>
      <c r="F226" s="167"/>
      <c r="G226" s="167"/>
      <c r="H226" s="163"/>
      <c r="I226" s="168"/>
      <c r="J226" s="168"/>
      <c r="K226" s="167"/>
      <c r="L226" s="167"/>
      <c r="M226" s="167"/>
      <c r="N226" s="167"/>
    </row>
    <row r="227" spans="1:14" ht="12.75" customHeight="1" x14ac:dyDescent="0.25">
      <c r="A227" s="166"/>
      <c r="B227" s="167"/>
      <c r="C227" s="167"/>
      <c r="D227" s="167"/>
      <c r="E227" s="167"/>
      <c r="F227" s="167"/>
      <c r="G227" s="167"/>
      <c r="H227" s="163"/>
      <c r="I227" s="168"/>
      <c r="J227" s="168"/>
      <c r="K227" s="167"/>
      <c r="L227" s="167"/>
      <c r="M227" s="167"/>
      <c r="N227" s="167"/>
    </row>
    <row r="228" spans="1:14" ht="12.75" customHeight="1" x14ac:dyDescent="0.25">
      <c r="A228" s="166"/>
      <c r="B228" s="167"/>
      <c r="C228" s="167"/>
      <c r="D228" s="167"/>
      <c r="E228" s="167"/>
      <c r="F228" s="167"/>
      <c r="G228" s="167"/>
      <c r="H228" s="163"/>
      <c r="I228" s="168"/>
      <c r="J228" s="168"/>
      <c r="K228" s="167"/>
      <c r="L228" s="167"/>
      <c r="M228" s="167"/>
      <c r="N228" s="167"/>
    </row>
    <row r="229" spans="1:14" ht="12.75" customHeight="1" x14ac:dyDescent="0.25">
      <c r="A229" s="166"/>
      <c r="B229" s="167"/>
      <c r="C229" s="167"/>
      <c r="D229" s="167"/>
      <c r="E229" s="167"/>
      <c r="F229" s="167"/>
      <c r="G229" s="167"/>
      <c r="H229" s="163"/>
      <c r="I229" s="168"/>
      <c r="J229" s="168"/>
      <c r="K229" s="167"/>
      <c r="L229" s="167"/>
      <c r="M229" s="167"/>
      <c r="N229" s="167"/>
    </row>
    <row r="230" spans="1:14" ht="12.75" customHeight="1" x14ac:dyDescent="0.25">
      <c r="A230" s="166"/>
      <c r="B230" s="167"/>
      <c r="C230" s="167"/>
      <c r="D230" s="167"/>
      <c r="E230" s="167"/>
      <c r="F230" s="167"/>
      <c r="G230" s="167"/>
      <c r="H230" s="163"/>
      <c r="I230" s="168"/>
      <c r="J230" s="168"/>
      <c r="K230" s="167"/>
      <c r="L230" s="167"/>
      <c r="M230" s="167"/>
      <c r="N230" s="167"/>
    </row>
    <row r="231" spans="1:14" ht="12.75" customHeight="1" x14ac:dyDescent="0.25">
      <c r="A231" s="166"/>
      <c r="B231" s="167"/>
      <c r="C231" s="167"/>
      <c r="D231" s="167"/>
      <c r="E231" s="167"/>
      <c r="F231" s="167"/>
      <c r="G231" s="167"/>
      <c r="H231" s="163"/>
      <c r="I231" s="168"/>
      <c r="J231" s="168"/>
      <c r="K231" s="167"/>
      <c r="L231" s="167"/>
      <c r="M231" s="167"/>
      <c r="N231" s="167"/>
    </row>
    <row r="232" spans="1:14" ht="12.75" customHeight="1" x14ac:dyDescent="0.25">
      <c r="A232" s="166"/>
      <c r="B232" s="167"/>
      <c r="C232" s="167"/>
      <c r="D232" s="167"/>
      <c r="E232" s="167"/>
      <c r="F232" s="167"/>
      <c r="G232" s="167"/>
      <c r="H232" s="163"/>
      <c r="I232" s="168"/>
      <c r="J232" s="168"/>
      <c r="K232" s="167"/>
      <c r="L232" s="167"/>
      <c r="M232" s="167"/>
      <c r="N232" s="167"/>
    </row>
    <row r="233" spans="1:14" ht="12.75" customHeight="1" x14ac:dyDescent="0.25">
      <c r="A233" s="166"/>
      <c r="B233" s="167"/>
      <c r="C233" s="167"/>
      <c r="D233" s="167"/>
      <c r="E233" s="167"/>
      <c r="F233" s="167"/>
      <c r="G233" s="167"/>
      <c r="H233" s="163"/>
      <c r="I233" s="168"/>
      <c r="J233" s="168"/>
      <c r="K233" s="167"/>
      <c r="L233" s="167"/>
      <c r="M233" s="167"/>
      <c r="N233" s="167"/>
    </row>
    <row r="234" spans="1:14" ht="12.75" customHeight="1" x14ac:dyDescent="0.25">
      <c r="A234" s="166"/>
      <c r="B234" s="167"/>
      <c r="C234" s="167"/>
      <c r="D234" s="167"/>
      <c r="E234" s="167"/>
      <c r="F234" s="167"/>
      <c r="G234" s="167"/>
      <c r="H234" s="163"/>
      <c r="I234" s="168"/>
      <c r="J234" s="168"/>
      <c r="K234" s="167"/>
      <c r="L234" s="167"/>
      <c r="M234" s="167"/>
      <c r="N234" s="167"/>
    </row>
    <row r="235" spans="1:14" ht="12.75" customHeight="1" x14ac:dyDescent="0.25">
      <c r="A235" s="166"/>
      <c r="B235" s="167"/>
      <c r="C235" s="167"/>
      <c r="D235" s="167"/>
      <c r="E235" s="167"/>
      <c r="F235" s="167"/>
      <c r="G235" s="167"/>
      <c r="H235" s="163"/>
      <c r="I235" s="168"/>
      <c r="J235" s="168"/>
      <c r="K235" s="167"/>
      <c r="L235" s="167"/>
      <c r="M235" s="167"/>
      <c r="N235" s="167"/>
    </row>
    <row r="236" spans="1:14" ht="12.75" customHeight="1" x14ac:dyDescent="0.25">
      <c r="A236" s="166"/>
      <c r="B236" s="167"/>
      <c r="C236" s="167"/>
      <c r="D236" s="167"/>
      <c r="E236" s="167"/>
      <c r="F236" s="167"/>
      <c r="G236" s="167"/>
      <c r="H236" s="163"/>
      <c r="I236" s="168"/>
      <c r="J236" s="168"/>
      <c r="K236" s="167"/>
      <c r="L236" s="167"/>
      <c r="M236" s="167"/>
      <c r="N236" s="167"/>
    </row>
    <row r="237" spans="1:14" ht="12.75" customHeight="1" x14ac:dyDescent="0.25">
      <c r="A237" s="166"/>
      <c r="B237" s="167"/>
      <c r="C237" s="167"/>
      <c r="D237" s="167"/>
      <c r="E237" s="167"/>
      <c r="F237" s="167"/>
      <c r="G237" s="167"/>
      <c r="H237" s="163"/>
      <c r="I237" s="168"/>
      <c r="J237" s="168"/>
      <c r="K237" s="167"/>
      <c r="L237" s="167"/>
      <c r="M237" s="167"/>
      <c r="N237" s="167"/>
    </row>
    <row r="238" spans="1:14" ht="12.75" customHeight="1" x14ac:dyDescent="0.25">
      <c r="A238" s="166"/>
      <c r="B238" s="167"/>
      <c r="C238" s="167"/>
      <c r="D238" s="167"/>
      <c r="E238" s="167"/>
      <c r="F238" s="167"/>
      <c r="G238" s="167"/>
      <c r="H238" s="163"/>
      <c r="I238" s="168"/>
      <c r="J238" s="168"/>
      <c r="K238" s="167"/>
      <c r="L238" s="167"/>
      <c r="M238" s="167"/>
      <c r="N238" s="167"/>
    </row>
    <row r="239" spans="1:14" ht="12.75" customHeight="1" x14ac:dyDescent="0.25">
      <c r="A239" s="166"/>
      <c r="B239" s="167"/>
      <c r="C239" s="167"/>
      <c r="D239" s="167"/>
      <c r="E239" s="167"/>
      <c r="F239" s="167"/>
      <c r="G239" s="167"/>
      <c r="H239" s="163"/>
      <c r="I239" s="168"/>
      <c r="J239" s="168"/>
      <c r="K239" s="167"/>
      <c r="L239" s="167"/>
      <c r="M239" s="167"/>
      <c r="N239" s="167"/>
    </row>
    <row r="240" spans="1:14" ht="12.75" customHeight="1" x14ac:dyDescent="0.25">
      <c r="A240" s="166"/>
      <c r="B240" s="167"/>
      <c r="C240" s="167"/>
      <c r="D240" s="167"/>
      <c r="E240" s="167"/>
      <c r="F240" s="167"/>
      <c r="G240" s="167"/>
      <c r="H240" s="163"/>
      <c r="I240" s="168"/>
      <c r="J240" s="168"/>
      <c r="K240" s="167"/>
      <c r="L240" s="167"/>
      <c r="M240" s="167"/>
      <c r="N240" s="167"/>
    </row>
    <row r="241" spans="1:14" ht="12.75" customHeight="1" x14ac:dyDescent="0.25">
      <c r="A241" s="166"/>
      <c r="B241" s="167"/>
      <c r="C241" s="167"/>
      <c r="D241" s="167"/>
      <c r="E241" s="167"/>
      <c r="F241" s="167"/>
      <c r="G241" s="167"/>
      <c r="H241" s="163"/>
      <c r="I241" s="168"/>
      <c r="J241" s="168"/>
      <c r="K241" s="167"/>
      <c r="L241" s="167"/>
      <c r="M241" s="167"/>
      <c r="N241" s="167"/>
    </row>
    <row r="242" spans="1:14" ht="12.75" customHeight="1" x14ac:dyDescent="0.25">
      <c r="A242" s="166"/>
      <c r="B242" s="167"/>
      <c r="C242" s="167"/>
      <c r="D242" s="167"/>
      <c r="E242" s="167"/>
      <c r="F242" s="167"/>
      <c r="G242" s="167"/>
      <c r="H242" s="163"/>
      <c r="I242" s="168"/>
      <c r="J242" s="168"/>
      <c r="K242" s="167"/>
      <c r="L242" s="167"/>
      <c r="M242" s="167"/>
      <c r="N242" s="167"/>
    </row>
    <row r="243" spans="1:14" ht="12.75" customHeight="1" x14ac:dyDescent="0.25">
      <c r="A243" s="166"/>
      <c r="B243" s="167"/>
      <c r="C243" s="167"/>
      <c r="D243" s="167"/>
      <c r="E243" s="167"/>
      <c r="F243" s="167"/>
      <c r="G243" s="167"/>
      <c r="H243" s="163"/>
      <c r="I243" s="168"/>
      <c r="J243" s="168"/>
      <c r="K243" s="167"/>
      <c r="L243" s="167"/>
      <c r="M243" s="167"/>
      <c r="N243" s="167"/>
    </row>
    <row r="244" spans="1:14" ht="12.75" customHeight="1" x14ac:dyDescent="0.25">
      <c r="A244" s="166"/>
      <c r="B244" s="167"/>
      <c r="C244" s="167"/>
      <c r="D244" s="167"/>
      <c r="E244" s="167"/>
      <c r="F244" s="167"/>
      <c r="G244" s="167"/>
      <c r="H244" s="163"/>
      <c r="I244" s="168"/>
      <c r="J244" s="168"/>
      <c r="K244" s="167"/>
      <c r="L244" s="167"/>
      <c r="M244" s="167"/>
      <c r="N244" s="167"/>
    </row>
    <row r="245" spans="1:14" ht="12.75" customHeight="1" x14ac:dyDescent="0.25">
      <c r="A245" s="166"/>
      <c r="B245" s="167"/>
      <c r="C245" s="167"/>
      <c r="D245" s="167"/>
      <c r="E245" s="167"/>
      <c r="F245" s="167"/>
      <c r="G245" s="167"/>
      <c r="H245" s="163"/>
      <c r="I245" s="168"/>
      <c r="J245" s="168"/>
      <c r="K245" s="167"/>
      <c r="L245" s="167"/>
      <c r="M245" s="167"/>
      <c r="N245" s="167"/>
    </row>
    <row r="246" spans="1:14" ht="12.75" customHeight="1" x14ac:dyDescent="0.25">
      <c r="A246" s="166"/>
      <c r="B246" s="167"/>
      <c r="C246" s="167"/>
      <c r="D246" s="167"/>
      <c r="E246" s="167"/>
      <c r="F246" s="167"/>
      <c r="G246" s="167"/>
      <c r="H246" s="163"/>
      <c r="I246" s="168"/>
      <c r="J246" s="168"/>
      <c r="K246" s="167"/>
      <c r="L246" s="167"/>
      <c r="M246" s="167"/>
      <c r="N246" s="167"/>
    </row>
    <row r="247" spans="1:14" ht="12.75" customHeight="1" x14ac:dyDescent="0.25">
      <c r="A247" s="166"/>
      <c r="B247" s="167"/>
      <c r="C247" s="167"/>
      <c r="D247" s="167"/>
      <c r="E247" s="167"/>
      <c r="F247" s="167"/>
      <c r="G247" s="167"/>
      <c r="H247" s="163"/>
      <c r="I247" s="168"/>
      <c r="J247" s="168"/>
      <c r="K247" s="167"/>
      <c r="L247" s="167"/>
      <c r="M247" s="167"/>
      <c r="N247" s="167"/>
    </row>
    <row r="248" spans="1:14" ht="12.75" customHeight="1" x14ac:dyDescent="0.25">
      <c r="A248" s="166"/>
      <c r="B248" s="167"/>
      <c r="C248" s="167"/>
      <c r="D248" s="167"/>
      <c r="E248" s="167"/>
      <c r="F248" s="167"/>
      <c r="G248" s="167"/>
      <c r="H248" s="163"/>
      <c r="I248" s="168"/>
      <c r="J248" s="168"/>
      <c r="K248" s="167"/>
      <c r="L248" s="167"/>
      <c r="M248" s="167"/>
      <c r="N248" s="167"/>
    </row>
    <row r="249" spans="1:14" ht="15" x14ac:dyDescent="0.25">
      <c r="A249" s="166"/>
      <c r="B249" s="167"/>
      <c r="C249" s="167"/>
      <c r="D249" s="167"/>
      <c r="E249" s="167"/>
      <c r="F249" s="167"/>
      <c r="G249" s="167"/>
      <c r="H249" s="163"/>
      <c r="I249" s="168"/>
      <c r="J249" s="168"/>
      <c r="K249" s="167"/>
      <c r="L249" s="167"/>
      <c r="M249" s="167"/>
      <c r="N249" s="167"/>
    </row>
    <row r="250" spans="1:14" ht="15" x14ac:dyDescent="0.25">
      <c r="A250" s="166"/>
      <c r="B250" s="167"/>
      <c r="C250" s="167"/>
      <c r="D250" s="167"/>
      <c r="E250" s="167"/>
      <c r="F250" s="167"/>
      <c r="G250" s="167"/>
      <c r="H250" s="163"/>
      <c r="I250" s="168"/>
      <c r="J250" s="168"/>
      <c r="K250" s="167"/>
      <c r="L250" s="167"/>
      <c r="M250" s="167"/>
      <c r="N250" s="167"/>
    </row>
    <row r="251" spans="1:14" ht="15" x14ac:dyDescent="0.25">
      <c r="A251" s="166"/>
      <c r="B251" s="167"/>
      <c r="C251" s="167"/>
      <c r="D251" s="167"/>
      <c r="E251" s="167"/>
      <c r="F251" s="167"/>
      <c r="G251" s="167"/>
      <c r="H251" s="163"/>
      <c r="I251" s="168"/>
      <c r="J251" s="168"/>
      <c r="K251" s="167"/>
      <c r="L251" s="167"/>
      <c r="M251" s="167"/>
      <c r="N251" s="167"/>
    </row>
    <row r="252" spans="1:14" ht="15" x14ac:dyDescent="0.25">
      <c r="A252" s="166"/>
      <c r="B252" s="167"/>
      <c r="C252" s="167"/>
      <c r="D252" s="167"/>
      <c r="E252" s="167"/>
      <c r="F252" s="167"/>
      <c r="G252" s="167"/>
      <c r="H252" s="163"/>
      <c r="I252" s="168"/>
      <c r="J252" s="168"/>
      <c r="K252" s="167"/>
      <c r="L252" s="167"/>
      <c r="M252" s="167"/>
      <c r="N252" s="167"/>
    </row>
    <row r="253" spans="1:14" ht="15" x14ac:dyDescent="0.25">
      <c r="A253" s="166"/>
      <c r="B253" s="167"/>
      <c r="C253" s="167"/>
      <c r="D253" s="167"/>
      <c r="E253" s="167"/>
      <c r="F253" s="167"/>
      <c r="G253" s="167"/>
      <c r="H253" s="163"/>
      <c r="I253" s="168"/>
      <c r="J253" s="168"/>
      <c r="K253" s="167"/>
      <c r="L253" s="167"/>
      <c r="M253" s="167"/>
      <c r="N253" s="167"/>
    </row>
    <row r="254" spans="1:14" ht="15" x14ac:dyDescent="0.25">
      <c r="A254" s="166"/>
      <c r="B254" s="167"/>
      <c r="C254" s="167"/>
      <c r="D254" s="167"/>
      <c r="E254" s="167"/>
      <c r="F254" s="167"/>
      <c r="G254" s="167"/>
      <c r="H254" s="163"/>
      <c r="I254" s="168"/>
      <c r="J254" s="168"/>
      <c r="K254" s="167"/>
      <c r="L254" s="167"/>
      <c r="M254" s="167"/>
      <c r="N254" s="167"/>
    </row>
    <row r="255" spans="1:14" ht="15" x14ac:dyDescent="0.25">
      <c r="A255" s="166"/>
      <c r="B255" s="167"/>
      <c r="C255" s="167"/>
      <c r="D255" s="167"/>
      <c r="E255" s="167"/>
      <c r="F255" s="167"/>
      <c r="G255" s="167"/>
      <c r="H255" s="163"/>
      <c r="I255" s="168"/>
      <c r="J255" s="168"/>
      <c r="K255" s="167"/>
      <c r="L255" s="167"/>
      <c r="M255" s="167"/>
      <c r="N255" s="167"/>
    </row>
    <row r="256" spans="1:14" ht="15" x14ac:dyDescent="0.25">
      <c r="A256" s="166"/>
      <c r="B256" s="167"/>
      <c r="C256" s="167"/>
      <c r="D256" s="167"/>
      <c r="E256" s="167"/>
      <c r="F256" s="167"/>
      <c r="G256" s="167"/>
      <c r="H256" s="163"/>
      <c r="I256" s="168"/>
      <c r="J256" s="168"/>
      <c r="K256" s="167"/>
      <c r="L256" s="167"/>
      <c r="M256" s="167"/>
      <c r="N256" s="167"/>
    </row>
    <row r="257" spans="1:14" ht="12.75" customHeight="1" x14ac:dyDescent="0.25">
      <c r="A257" s="166"/>
      <c r="B257" s="167"/>
      <c r="C257" s="167"/>
      <c r="D257" s="167"/>
      <c r="E257" s="167"/>
      <c r="F257" s="167"/>
      <c r="G257" s="167"/>
      <c r="H257" s="163"/>
      <c r="I257" s="168"/>
      <c r="J257" s="168"/>
      <c r="K257" s="167"/>
      <c r="L257" s="167"/>
      <c r="M257" s="167"/>
      <c r="N257" s="167"/>
    </row>
    <row r="258" spans="1:14" ht="12.75" customHeight="1" x14ac:dyDescent="0.25">
      <c r="A258" s="166"/>
      <c r="B258" s="167"/>
      <c r="C258" s="167"/>
      <c r="D258" s="167"/>
      <c r="E258" s="167"/>
      <c r="F258" s="167"/>
      <c r="G258" s="167"/>
      <c r="H258" s="163"/>
      <c r="I258" s="168"/>
      <c r="J258" s="168"/>
      <c r="K258" s="167"/>
      <c r="L258" s="167"/>
      <c r="M258" s="167"/>
      <c r="N258" s="167"/>
    </row>
    <row r="259" spans="1:14" ht="12.75" customHeight="1" x14ac:dyDescent="0.25">
      <c r="A259" s="166"/>
      <c r="B259" s="167"/>
      <c r="C259" s="167"/>
      <c r="D259" s="167"/>
      <c r="E259" s="167"/>
      <c r="F259" s="167"/>
      <c r="G259" s="167"/>
      <c r="H259" s="163"/>
      <c r="I259" s="168"/>
      <c r="J259" s="168"/>
      <c r="K259" s="167"/>
      <c r="L259" s="167"/>
      <c r="M259" s="167"/>
      <c r="N259" s="167"/>
    </row>
    <row r="260" spans="1:14" ht="12.75" customHeight="1" x14ac:dyDescent="0.25">
      <c r="A260" s="166"/>
      <c r="B260" s="167"/>
      <c r="C260" s="167"/>
      <c r="D260" s="167"/>
      <c r="E260" s="167"/>
      <c r="F260" s="167"/>
      <c r="G260" s="167"/>
      <c r="H260" s="163"/>
      <c r="I260" s="168"/>
      <c r="J260" s="168"/>
      <c r="K260" s="167"/>
      <c r="L260" s="167"/>
      <c r="M260" s="167"/>
      <c r="N260" s="167"/>
    </row>
    <row r="261" spans="1:14" ht="12.75" customHeight="1" x14ac:dyDescent="0.25">
      <c r="A261" s="166"/>
      <c r="B261" s="167"/>
      <c r="C261" s="167"/>
      <c r="D261" s="167"/>
      <c r="E261" s="167"/>
      <c r="F261" s="167"/>
      <c r="G261" s="167"/>
      <c r="H261" s="163"/>
      <c r="I261" s="168"/>
      <c r="J261" s="168"/>
      <c r="K261" s="167"/>
      <c r="L261" s="167"/>
      <c r="M261" s="167"/>
      <c r="N261" s="167"/>
    </row>
    <row r="262" spans="1:14" ht="12.75" customHeight="1" x14ac:dyDescent="0.25">
      <c r="A262" s="166"/>
      <c r="B262" s="167"/>
      <c r="C262" s="167"/>
      <c r="D262" s="167"/>
      <c r="E262" s="167"/>
      <c r="F262" s="167"/>
      <c r="G262" s="167"/>
      <c r="H262" s="163"/>
      <c r="I262" s="168"/>
      <c r="J262" s="168"/>
      <c r="K262" s="167"/>
      <c r="L262" s="167"/>
      <c r="M262" s="167"/>
      <c r="N262" s="167"/>
    </row>
    <row r="263" spans="1:14" ht="12.75" customHeight="1" x14ac:dyDescent="0.25">
      <c r="A263" s="166"/>
      <c r="B263" s="167"/>
      <c r="C263" s="167"/>
      <c r="D263" s="167"/>
      <c r="E263" s="167"/>
      <c r="F263" s="167"/>
      <c r="G263" s="167"/>
      <c r="H263" s="163"/>
      <c r="I263" s="168"/>
      <c r="J263" s="168"/>
      <c r="K263" s="167"/>
      <c r="L263" s="167"/>
      <c r="M263" s="167"/>
      <c r="N263" s="167"/>
    </row>
    <row r="264" spans="1:14" ht="12.75" customHeight="1" x14ac:dyDescent="0.25">
      <c r="A264" s="166"/>
      <c r="B264" s="167"/>
      <c r="C264" s="167"/>
      <c r="D264" s="167"/>
      <c r="E264" s="167"/>
      <c r="F264" s="167"/>
      <c r="G264" s="167"/>
      <c r="H264" s="163"/>
      <c r="I264" s="168"/>
      <c r="J264" s="168"/>
      <c r="K264" s="167"/>
      <c r="L264" s="167"/>
      <c r="M264" s="167"/>
      <c r="N264" s="167"/>
    </row>
    <row r="265" spans="1:14" ht="12.75" customHeight="1" x14ac:dyDescent="0.25">
      <c r="A265" s="166"/>
      <c r="B265" s="167"/>
      <c r="C265" s="167"/>
      <c r="D265" s="167"/>
      <c r="E265" s="167"/>
      <c r="F265" s="167"/>
      <c r="G265" s="167"/>
      <c r="H265" s="163"/>
      <c r="I265" s="168"/>
      <c r="J265" s="168"/>
      <c r="K265" s="167"/>
      <c r="L265" s="167"/>
      <c r="M265" s="167"/>
      <c r="N265" s="167"/>
    </row>
    <row r="266" spans="1:14" ht="12.75" customHeight="1" x14ac:dyDescent="0.25">
      <c r="A266" s="166"/>
      <c r="B266" s="167"/>
      <c r="C266" s="167"/>
      <c r="D266" s="167"/>
      <c r="E266" s="167"/>
      <c r="F266" s="167"/>
      <c r="G266" s="167"/>
      <c r="H266" s="163"/>
      <c r="I266" s="168"/>
      <c r="J266" s="168"/>
      <c r="K266" s="167"/>
      <c r="L266" s="167"/>
      <c r="M266" s="167"/>
      <c r="N266" s="167"/>
    </row>
    <row r="267" spans="1:14" ht="12.75" customHeight="1" x14ac:dyDescent="0.25">
      <c r="A267" s="166"/>
      <c r="B267" s="167"/>
      <c r="C267" s="167"/>
      <c r="D267" s="167"/>
      <c r="E267" s="167"/>
      <c r="F267" s="167"/>
      <c r="G267" s="167"/>
      <c r="H267" s="163"/>
      <c r="I267" s="168"/>
      <c r="J267" s="168"/>
      <c r="K267" s="167"/>
      <c r="L267" s="167"/>
      <c r="M267" s="167"/>
      <c r="N267" s="167"/>
    </row>
    <row r="268" spans="1:14" ht="12.75" customHeight="1" x14ac:dyDescent="0.25">
      <c r="A268" s="166"/>
      <c r="B268" s="167"/>
      <c r="C268" s="167"/>
      <c r="D268" s="167"/>
      <c r="E268" s="167"/>
      <c r="F268" s="167"/>
      <c r="G268" s="167"/>
      <c r="H268" s="163"/>
      <c r="I268" s="168"/>
      <c r="J268" s="168"/>
      <c r="K268" s="167"/>
      <c r="L268" s="167"/>
      <c r="M268" s="167"/>
      <c r="N268" s="167"/>
    </row>
    <row r="269" spans="1:14" ht="12.75" customHeight="1" x14ac:dyDescent="0.25">
      <c r="A269" s="166"/>
      <c r="B269" s="167"/>
      <c r="C269" s="167"/>
      <c r="D269" s="167"/>
      <c r="E269" s="167"/>
      <c r="F269" s="167"/>
      <c r="G269" s="167"/>
      <c r="H269" s="163"/>
      <c r="I269" s="168"/>
      <c r="J269" s="168"/>
      <c r="K269" s="167"/>
      <c r="L269" s="167"/>
      <c r="M269" s="167"/>
      <c r="N269" s="167"/>
    </row>
    <row r="270" spans="1:14" ht="12.75" customHeight="1" x14ac:dyDescent="0.25">
      <c r="A270" s="166"/>
      <c r="B270" s="167"/>
      <c r="C270" s="167"/>
      <c r="D270" s="167"/>
      <c r="E270" s="167"/>
      <c r="F270" s="167"/>
      <c r="G270" s="167"/>
      <c r="H270" s="163"/>
      <c r="I270" s="168"/>
      <c r="J270" s="168"/>
      <c r="K270" s="167"/>
      <c r="L270" s="167"/>
      <c r="M270" s="167"/>
      <c r="N270" s="167"/>
    </row>
    <row r="271" spans="1:14" ht="12.75" customHeight="1" x14ac:dyDescent="0.25">
      <c r="A271" s="166"/>
      <c r="B271" s="167"/>
      <c r="C271" s="167"/>
      <c r="D271" s="167"/>
      <c r="E271" s="167"/>
      <c r="F271" s="167"/>
      <c r="G271" s="167"/>
      <c r="H271" s="163"/>
      <c r="I271" s="168"/>
      <c r="J271" s="168"/>
      <c r="K271" s="167"/>
      <c r="L271" s="167"/>
      <c r="M271" s="167"/>
      <c r="N271" s="167"/>
    </row>
    <row r="272" spans="1:14" ht="12.75" customHeight="1" x14ac:dyDescent="0.25">
      <c r="A272" s="166"/>
      <c r="B272" s="167"/>
      <c r="C272" s="167"/>
      <c r="D272" s="167"/>
      <c r="E272" s="167"/>
      <c r="F272" s="167"/>
      <c r="G272" s="167"/>
      <c r="H272" s="163"/>
      <c r="I272" s="168"/>
      <c r="J272" s="168"/>
      <c r="K272" s="167"/>
      <c r="L272" s="167"/>
      <c r="M272" s="167"/>
      <c r="N272" s="167"/>
    </row>
    <row r="273" spans="1:14" ht="12.75" customHeight="1" x14ac:dyDescent="0.25">
      <c r="A273" s="166"/>
      <c r="B273" s="167"/>
      <c r="C273" s="167"/>
      <c r="D273" s="167"/>
      <c r="E273" s="167"/>
      <c r="F273" s="167"/>
      <c r="G273" s="167"/>
      <c r="H273" s="163"/>
      <c r="I273" s="168"/>
      <c r="J273" s="168"/>
      <c r="K273" s="167"/>
      <c r="L273" s="167"/>
      <c r="M273" s="167"/>
      <c r="N273" s="167"/>
    </row>
    <row r="274" spans="1:14" ht="12.75" customHeight="1" x14ac:dyDescent="0.25">
      <c r="A274" s="166"/>
      <c r="B274" s="167"/>
      <c r="C274" s="167"/>
      <c r="D274" s="167"/>
      <c r="E274" s="167"/>
      <c r="F274" s="167"/>
      <c r="G274" s="167"/>
      <c r="H274" s="163"/>
      <c r="I274" s="168"/>
      <c r="J274" s="168"/>
      <c r="K274" s="167"/>
      <c r="L274" s="167"/>
      <c r="M274" s="167"/>
      <c r="N274" s="167"/>
    </row>
    <row r="275" spans="1:14" ht="12.75" customHeight="1" x14ac:dyDescent="0.25">
      <c r="A275" s="166"/>
      <c r="B275" s="167"/>
      <c r="C275" s="167"/>
      <c r="D275" s="167"/>
      <c r="E275" s="167"/>
      <c r="F275" s="167"/>
      <c r="G275" s="167"/>
      <c r="H275" s="163"/>
      <c r="I275" s="168"/>
      <c r="J275" s="168"/>
      <c r="K275" s="167"/>
      <c r="L275" s="167"/>
      <c r="M275" s="167"/>
      <c r="N275" s="167"/>
    </row>
    <row r="276" spans="1:14" ht="12.75" customHeight="1" x14ac:dyDescent="0.25">
      <c r="A276" s="166"/>
      <c r="B276" s="167"/>
      <c r="C276" s="167"/>
      <c r="D276" s="167"/>
      <c r="E276" s="167"/>
      <c r="F276" s="167"/>
      <c r="G276" s="167"/>
      <c r="H276" s="163"/>
      <c r="I276" s="168"/>
      <c r="J276" s="168"/>
      <c r="K276" s="167"/>
      <c r="L276" s="167"/>
      <c r="M276" s="167"/>
      <c r="N276" s="167"/>
    </row>
    <row r="277" spans="1:14" ht="12.75" customHeight="1" x14ac:dyDescent="0.25">
      <c r="A277" s="166"/>
      <c r="B277" s="167"/>
      <c r="C277" s="167"/>
      <c r="D277" s="167"/>
      <c r="E277" s="167"/>
      <c r="F277" s="167"/>
      <c r="G277" s="167"/>
      <c r="H277" s="163"/>
      <c r="I277" s="168"/>
      <c r="J277" s="168"/>
      <c r="K277" s="167"/>
      <c r="L277" s="167"/>
      <c r="M277" s="167"/>
      <c r="N277" s="167"/>
    </row>
    <row r="278" spans="1:14" ht="12.75" customHeight="1" x14ac:dyDescent="0.25">
      <c r="A278" s="166"/>
      <c r="B278" s="167"/>
      <c r="C278" s="167"/>
      <c r="D278" s="167"/>
      <c r="E278" s="167"/>
      <c r="F278" s="167"/>
      <c r="G278" s="167"/>
      <c r="H278" s="163"/>
      <c r="I278" s="168"/>
      <c r="J278" s="168"/>
      <c r="K278" s="167"/>
      <c r="L278" s="167"/>
      <c r="M278" s="167"/>
      <c r="N278" s="167"/>
    </row>
    <row r="279" spans="1:14" ht="12.75" customHeight="1" x14ac:dyDescent="0.25">
      <c r="A279" s="166"/>
      <c r="B279" s="167"/>
      <c r="C279" s="167"/>
      <c r="D279" s="167"/>
      <c r="E279" s="167"/>
      <c r="F279" s="167"/>
      <c r="G279" s="167"/>
      <c r="H279" s="163"/>
      <c r="I279" s="168"/>
      <c r="J279" s="168"/>
      <c r="K279" s="167"/>
      <c r="L279" s="167"/>
      <c r="M279" s="167"/>
      <c r="N279" s="167"/>
    </row>
    <row r="280" spans="1:14" ht="12.75" customHeight="1" x14ac:dyDescent="0.25">
      <c r="A280" s="166"/>
      <c r="B280" s="167"/>
      <c r="C280" s="167"/>
      <c r="D280" s="167"/>
      <c r="E280" s="167"/>
      <c r="F280" s="167"/>
      <c r="G280" s="167"/>
      <c r="H280" s="163"/>
      <c r="I280" s="168"/>
      <c r="J280" s="168"/>
      <c r="K280" s="167"/>
      <c r="L280" s="167"/>
      <c r="M280" s="167"/>
      <c r="N280" s="167"/>
    </row>
    <row r="281" spans="1:14" ht="12.75" customHeight="1" x14ac:dyDescent="0.25">
      <c r="A281" s="166"/>
      <c r="B281" s="167"/>
      <c r="C281" s="167"/>
      <c r="D281" s="167"/>
      <c r="E281" s="167"/>
      <c r="F281" s="167"/>
      <c r="G281" s="167"/>
      <c r="H281" s="163"/>
      <c r="I281" s="168"/>
      <c r="J281" s="168"/>
      <c r="K281" s="167"/>
      <c r="L281" s="167"/>
      <c r="M281" s="167"/>
      <c r="N281" s="167"/>
    </row>
    <row r="282" spans="1:14" ht="12.75" customHeight="1" x14ac:dyDescent="0.25">
      <c r="A282" s="166"/>
      <c r="B282" s="167"/>
      <c r="C282" s="167"/>
      <c r="D282" s="167"/>
      <c r="E282" s="167"/>
      <c r="F282" s="167"/>
      <c r="G282" s="167"/>
      <c r="H282" s="163"/>
      <c r="I282" s="168"/>
      <c r="J282" s="168"/>
      <c r="K282" s="167"/>
      <c r="L282" s="167"/>
      <c r="M282" s="167"/>
      <c r="N282" s="167"/>
    </row>
    <row r="283" spans="1:14" ht="12.75" customHeight="1" x14ac:dyDescent="0.25">
      <c r="A283" s="166"/>
      <c r="B283" s="167"/>
      <c r="C283" s="167"/>
      <c r="D283" s="167"/>
      <c r="E283" s="167"/>
      <c r="F283" s="167"/>
      <c r="G283" s="167"/>
      <c r="H283" s="163"/>
      <c r="I283" s="168"/>
      <c r="J283" s="168"/>
      <c r="K283" s="167"/>
      <c r="L283" s="167"/>
      <c r="M283" s="167"/>
      <c r="N283" s="167"/>
    </row>
    <row r="284" spans="1:14" ht="12.75" customHeight="1" x14ac:dyDescent="0.25">
      <c r="A284" s="166"/>
      <c r="B284" s="167"/>
      <c r="C284" s="167"/>
      <c r="D284" s="167"/>
      <c r="E284" s="167"/>
      <c r="F284" s="167"/>
      <c r="G284" s="167"/>
      <c r="H284" s="163"/>
      <c r="I284" s="168"/>
      <c r="J284" s="168"/>
      <c r="K284" s="167"/>
      <c r="L284" s="167"/>
      <c r="M284" s="167"/>
      <c r="N284" s="167"/>
    </row>
    <row r="285" spans="1:14" ht="12.75" customHeight="1" x14ac:dyDescent="0.25">
      <c r="A285" s="166"/>
      <c r="B285" s="167"/>
      <c r="C285" s="167"/>
      <c r="D285" s="167"/>
      <c r="E285" s="167"/>
      <c r="F285" s="167"/>
      <c r="G285" s="167"/>
      <c r="H285" s="163"/>
      <c r="I285" s="168"/>
      <c r="J285" s="168"/>
      <c r="K285" s="167"/>
      <c r="L285" s="167"/>
      <c r="M285" s="167"/>
      <c r="N285" s="167"/>
    </row>
    <row r="286" spans="1:14" ht="12.75" customHeight="1" x14ac:dyDescent="0.25">
      <c r="A286" s="166"/>
      <c r="B286" s="167"/>
      <c r="C286" s="167"/>
      <c r="D286" s="167"/>
      <c r="E286" s="167"/>
      <c r="F286" s="167"/>
      <c r="G286" s="167"/>
      <c r="H286" s="163"/>
      <c r="I286" s="168"/>
      <c r="J286" s="168"/>
      <c r="K286" s="167"/>
      <c r="L286" s="167"/>
      <c r="M286" s="167"/>
      <c r="N286" s="167"/>
    </row>
    <row r="287" spans="1:14" ht="12.75" customHeight="1" x14ac:dyDescent="0.25">
      <c r="A287" s="166"/>
      <c r="B287" s="167"/>
      <c r="C287" s="167"/>
      <c r="D287" s="167"/>
      <c r="E287" s="167"/>
      <c r="F287" s="167"/>
      <c r="G287" s="167"/>
      <c r="H287" s="163"/>
      <c r="I287" s="168"/>
      <c r="J287" s="168"/>
      <c r="K287" s="167"/>
      <c r="L287" s="167"/>
      <c r="M287" s="167"/>
      <c r="N287" s="167"/>
    </row>
    <row r="288" spans="1:14" ht="12.75" customHeight="1" x14ac:dyDescent="0.25">
      <c r="A288" s="166"/>
      <c r="B288" s="167"/>
      <c r="C288" s="167"/>
      <c r="D288" s="167"/>
      <c r="E288" s="167"/>
      <c r="F288" s="167"/>
      <c r="G288" s="167"/>
      <c r="H288" s="163"/>
      <c r="I288" s="168"/>
      <c r="J288" s="168"/>
      <c r="K288" s="167"/>
      <c r="L288" s="167"/>
      <c r="M288" s="167"/>
      <c r="N288" s="167"/>
    </row>
    <row r="289" spans="1:14" ht="12.75" customHeight="1" x14ac:dyDescent="0.25">
      <c r="A289" s="166"/>
      <c r="B289" s="167"/>
      <c r="C289" s="167"/>
      <c r="D289" s="167"/>
      <c r="E289" s="167"/>
      <c r="F289" s="167"/>
      <c r="G289" s="167"/>
      <c r="H289" s="163"/>
      <c r="I289" s="168"/>
      <c r="J289" s="168"/>
      <c r="K289" s="167"/>
      <c r="L289" s="167"/>
      <c r="M289" s="167"/>
      <c r="N289" s="167"/>
    </row>
    <row r="290" spans="1:14" ht="12.75" customHeight="1" x14ac:dyDescent="0.25">
      <c r="A290" s="166"/>
      <c r="B290" s="167"/>
      <c r="C290" s="167"/>
      <c r="D290" s="167"/>
      <c r="E290" s="167"/>
      <c r="F290" s="167"/>
      <c r="G290" s="167"/>
      <c r="H290" s="163"/>
      <c r="I290" s="168"/>
      <c r="J290" s="168"/>
      <c r="K290" s="167"/>
      <c r="L290" s="167"/>
      <c r="M290" s="167"/>
      <c r="N290" s="167"/>
    </row>
    <row r="291" spans="1:14" ht="12.75" customHeight="1" x14ac:dyDescent="0.25">
      <c r="A291" s="166"/>
      <c r="B291" s="167"/>
      <c r="C291" s="167"/>
      <c r="D291" s="167"/>
      <c r="E291" s="167"/>
      <c r="F291" s="167"/>
      <c r="G291" s="167"/>
      <c r="H291" s="163"/>
      <c r="I291" s="168"/>
      <c r="J291" s="168"/>
      <c r="K291" s="167"/>
      <c r="L291" s="167"/>
      <c r="M291" s="167"/>
      <c r="N291" s="167"/>
    </row>
    <row r="292" spans="1:14" ht="12.75" customHeight="1" x14ac:dyDescent="0.25">
      <c r="A292" s="166"/>
      <c r="B292" s="167"/>
      <c r="C292" s="167"/>
      <c r="D292" s="167"/>
      <c r="E292" s="167"/>
      <c r="F292" s="167"/>
      <c r="G292" s="167"/>
      <c r="H292" s="163"/>
      <c r="I292" s="168"/>
      <c r="J292" s="168"/>
      <c r="K292" s="167"/>
      <c r="L292" s="167"/>
      <c r="M292" s="167"/>
      <c r="N292" s="167"/>
    </row>
    <row r="293" spans="1:14" ht="12.75" customHeight="1" x14ac:dyDescent="0.25">
      <c r="A293" s="166"/>
      <c r="B293" s="167"/>
      <c r="C293" s="167"/>
      <c r="D293" s="167"/>
      <c r="E293" s="167"/>
      <c r="F293" s="167"/>
      <c r="G293" s="167"/>
      <c r="H293" s="163"/>
      <c r="I293" s="168"/>
      <c r="J293" s="168"/>
      <c r="K293" s="167"/>
      <c r="L293" s="167"/>
      <c r="M293" s="167"/>
      <c r="N293" s="167"/>
    </row>
    <row r="294" spans="1:14" ht="12.75" customHeight="1" x14ac:dyDescent="0.25">
      <c r="A294" s="166"/>
      <c r="B294" s="167"/>
      <c r="C294" s="167"/>
      <c r="D294" s="167"/>
      <c r="E294" s="167"/>
      <c r="F294" s="167"/>
      <c r="G294" s="167"/>
      <c r="H294" s="163"/>
      <c r="I294" s="168"/>
      <c r="J294" s="168"/>
      <c r="K294" s="167"/>
      <c r="L294" s="167"/>
      <c r="M294" s="167"/>
      <c r="N294" s="167"/>
    </row>
    <row r="295" spans="1:14" ht="12.75" customHeight="1" x14ac:dyDescent="0.25">
      <c r="A295" s="166"/>
      <c r="B295" s="167"/>
      <c r="C295" s="167"/>
      <c r="D295" s="167"/>
      <c r="E295" s="167"/>
      <c r="F295" s="167"/>
      <c r="G295" s="167"/>
      <c r="H295" s="163"/>
      <c r="I295" s="168"/>
      <c r="J295" s="168"/>
      <c r="K295" s="167"/>
      <c r="L295" s="167"/>
      <c r="M295" s="167"/>
      <c r="N295" s="167"/>
    </row>
    <row r="296" spans="1:14" ht="12.75" customHeight="1" x14ac:dyDescent="0.25">
      <c r="A296" s="166"/>
      <c r="B296" s="167"/>
      <c r="C296" s="167"/>
      <c r="D296" s="167"/>
      <c r="E296" s="167"/>
      <c r="F296" s="167"/>
      <c r="G296" s="167"/>
      <c r="H296" s="163"/>
      <c r="I296" s="168"/>
      <c r="J296" s="168"/>
      <c r="K296" s="167"/>
      <c r="L296" s="167"/>
      <c r="M296" s="167"/>
      <c r="N296" s="167"/>
    </row>
    <row r="297" spans="1:14" ht="12.75" customHeight="1" x14ac:dyDescent="0.25">
      <c r="A297" s="166"/>
      <c r="B297" s="167"/>
      <c r="C297" s="167"/>
      <c r="D297" s="167"/>
      <c r="E297" s="167"/>
      <c r="F297" s="167"/>
      <c r="G297" s="167"/>
      <c r="H297" s="163"/>
      <c r="I297" s="168"/>
      <c r="J297" s="168"/>
      <c r="K297" s="167"/>
      <c r="L297" s="167"/>
      <c r="M297" s="167"/>
      <c r="N297" s="167"/>
    </row>
    <row r="298" spans="1:14" ht="12.75" customHeight="1" x14ac:dyDescent="0.25">
      <c r="A298" s="166"/>
      <c r="B298" s="167"/>
      <c r="C298" s="167"/>
      <c r="D298" s="167"/>
      <c r="E298" s="167"/>
      <c r="F298" s="167"/>
      <c r="G298" s="167"/>
      <c r="H298" s="163"/>
      <c r="I298" s="168"/>
      <c r="J298" s="168"/>
      <c r="K298" s="167"/>
      <c r="L298" s="167"/>
      <c r="M298" s="167"/>
      <c r="N298" s="167"/>
    </row>
    <row r="299" spans="1:14" ht="12.75" customHeight="1" x14ac:dyDescent="0.25">
      <c r="A299" s="166"/>
      <c r="B299" s="167"/>
      <c r="C299" s="167"/>
      <c r="D299" s="167"/>
      <c r="E299" s="167"/>
      <c r="F299" s="167"/>
      <c r="G299" s="167"/>
      <c r="H299" s="163"/>
      <c r="I299" s="168"/>
      <c r="J299" s="168"/>
      <c r="K299" s="167"/>
      <c r="L299" s="167"/>
      <c r="M299" s="167"/>
      <c r="N299" s="167"/>
    </row>
    <row r="300" spans="1:14" ht="12.75" customHeight="1" x14ac:dyDescent="0.25">
      <c r="A300" s="166"/>
      <c r="B300" s="167"/>
      <c r="C300" s="167"/>
      <c r="D300" s="167"/>
      <c r="E300" s="167"/>
      <c r="F300" s="167"/>
      <c r="G300" s="167"/>
      <c r="H300" s="163"/>
      <c r="I300" s="168"/>
      <c r="J300" s="168"/>
      <c r="K300" s="167"/>
      <c r="L300" s="167"/>
      <c r="M300" s="167"/>
      <c r="N300" s="167"/>
    </row>
    <row r="301" spans="1:14" ht="12.75" customHeight="1" x14ac:dyDescent="0.25">
      <c r="A301" s="166"/>
      <c r="B301" s="167"/>
      <c r="C301" s="167"/>
      <c r="D301" s="167"/>
      <c r="E301" s="167"/>
      <c r="F301" s="167"/>
      <c r="G301" s="167"/>
      <c r="H301" s="163"/>
      <c r="I301" s="168"/>
      <c r="J301" s="168"/>
      <c r="K301" s="167"/>
      <c r="L301" s="167"/>
      <c r="M301" s="167"/>
      <c r="N301" s="167"/>
    </row>
    <row r="302" spans="1:14" ht="12.75" customHeight="1" x14ac:dyDescent="0.25">
      <c r="A302" s="166"/>
      <c r="B302" s="167"/>
      <c r="C302" s="167"/>
      <c r="D302" s="167"/>
      <c r="E302" s="167"/>
      <c r="F302" s="167"/>
      <c r="G302" s="167"/>
      <c r="H302" s="163"/>
      <c r="I302" s="168"/>
      <c r="J302" s="168"/>
      <c r="K302" s="167"/>
      <c r="L302" s="167"/>
      <c r="M302" s="167"/>
      <c r="N302" s="167"/>
    </row>
    <row r="303" spans="1:14" ht="12.75" customHeight="1" x14ac:dyDescent="0.25">
      <c r="A303" s="166"/>
      <c r="B303" s="167"/>
      <c r="C303" s="167"/>
      <c r="D303" s="167"/>
      <c r="E303" s="167"/>
      <c r="F303" s="167"/>
      <c r="G303" s="167"/>
      <c r="H303" s="163"/>
      <c r="I303" s="168"/>
      <c r="J303" s="168"/>
      <c r="K303" s="167"/>
      <c r="L303" s="167"/>
      <c r="M303" s="167"/>
      <c r="N303" s="167"/>
    </row>
    <row r="304" spans="1:14" ht="12.75" customHeight="1" x14ac:dyDescent="0.25">
      <c r="A304" s="166"/>
      <c r="B304" s="167"/>
      <c r="C304" s="167"/>
      <c r="D304" s="167"/>
      <c r="E304" s="167"/>
      <c r="F304" s="167"/>
      <c r="G304" s="167"/>
      <c r="H304" s="163"/>
      <c r="I304" s="168"/>
      <c r="J304" s="168"/>
      <c r="K304" s="167"/>
      <c r="L304" s="167"/>
      <c r="M304" s="167"/>
      <c r="N304" s="167"/>
    </row>
    <row r="305" spans="1:14" ht="12.75" customHeight="1" x14ac:dyDescent="0.25">
      <c r="A305" s="166"/>
      <c r="B305" s="167"/>
      <c r="C305" s="167"/>
      <c r="D305" s="167"/>
      <c r="E305" s="167"/>
      <c r="F305" s="167"/>
      <c r="G305" s="167"/>
      <c r="H305" s="163"/>
      <c r="I305" s="168"/>
      <c r="J305" s="168"/>
      <c r="K305" s="167"/>
      <c r="L305" s="167"/>
      <c r="M305" s="167"/>
      <c r="N305" s="167"/>
    </row>
    <row r="306" spans="1:14" ht="12.75" customHeight="1" x14ac:dyDescent="0.25">
      <c r="A306" s="166"/>
      <c r="B306" s="167"/>
      <c r="C306" s="167"/>
      <c r="D306" s="167"/>
      <c r="E306" s="167"/>
      <c r="F306" s="167"/>
      <c r="G306" s="167"/>
      <c r="H306" s="163"/>
      <c r="I306" s="168"/>
      <c r="J306" s="168"/>
      <c r="K306" s="167"/>
      <c r="L306" s="167"/>
      <c r="M306" s="167"/>
      <c r="N306" s="167"/>
    </row>
    <row r="307" spans="1:14" ht="12.75" customHeight="1" x14ac:dyDescent="0.25">
      <c r="A307" s="166"/>
      <c r="B307" s="167"/>
      <c r="C307" s="167"/>
      <c r="D307" s="167"/>
      <c r="E307" s="167"/>
      <c r="F307" s="167"/>
      <c r="G307" s="167"/>
      <c r="H307" s="163"/>
      <c r="I307" s="168"/>
      <c r="J307" s="168"/>
      <c r="K307" s="167"/>
      <c r="L307" s="167"/>
      <c r="M307" s="167"/>
      <c r="N307" s="167"/>
    </row>
    <row r="308" spans="1:14" ht="12.75" customHeight="1" x14ac:dyDescent="0.25">
      <c r="A308" s="166"/>
      <c r="B308" s="167"/>
      <c r="C308" s="167"/>
      <c r="D308" s="167"/>
      <c r="E308" s="167"/>
      <c r="F308" s="167"/>
      <c r="G308" s="167"/>
      <c r="H308" s="163"/>
      <c r="I308" s="168"/>
      <c r="J308" s="168"/>
      <c r="K308" s="167"/>
      <c r="L308" s="167"/>
      <c r="M308" s="167"/>
      <c r="N308" s="167"/>
    </row>
    <row r="309" spans="1:14" ht="12.75" customHeight="1" x14ac:dyDescent="0.25">
      <c r="A309" s="166"/>
      <c r="B309" s="167"/>
      <c r="C309" s="167"/>
      <c r="D309" s="167"/>
      <c r="E309" s="167"/>
      <c r="F309" s="167"/>
      <c r="G309" s="167"/>
      <c r="H309" s="163"/>
      <c r="I309" s="168"/>
      <c r="J309" s="168"/>
      <c r="K309" s="167"/>
      <c r="L309" s="167"/>
      <c r="M309" s="167"/>
      <c r="N309" s="167"/>
    </row>
    <row r="310" spans="1:14" ht="12.75" customHeight="1" x14ac:dyDescent="0.25">
      <c r="A310" s="166"/>
      <c r="B310" s="167"/>
      <c r="C310" s="167"/>
      <c r="D310" s="167"/>
      <c r="E310" s="167"/>
      <c r="F310" s="167"/>
      <c r="G310" s="167"/>
      <c r="H310" s="163"/>
      <c r="I310" s="168"/>
      <c r="J310" s="168"/>
      <c r="K310" s="167"/>
      <c r="L310" s="167"/>
      <c r="M310" s="167"/>
      <c r="N310" s="167"/>
    </row>
    <row r="311" spans="1:14" ht="12.75" customHeight="1" x14ac:dyDescent="0.25">
      <c r="A311" s="166"/>
      <c r="B311" s="167"/>
      <c r="C311" s="167"/>
      <c r="D311" s="167"/>
      <c r="E311" s="167"/>
      <c r="F311" s="167"/>
      <c r="G311" s="167"/>
      <c r="H311" s="163"/>
      <c r="I311" s="168"/>
      <c r="J311" s="168"/>
      <c r="K311" s="167"/>
      <c r="L311" s="167"/>
      <c r="M311" s="167"/>
      <c r="N311" s="167"/>
    </row>
    <row r="312" spans="1:14" ht="12.75" customHeight="1" x14ac:dyDescent="0.25">
      <c r="A312" s="166"/>
      <c r="B312" s="167"/>
      <c r="C312" s="167"/>
      <c r="D312" s="167"/>
      <c r="E312" s="167"/>
      <c r="F312" s="167"/>
      <c r="G312" s="167"/>
      <c r="H312" s="163"/>
      <c r="I312" s="168"/>
      <c r="J312" s="168"/>
      <c r="K312" s="167"/>
      <c r="L312" s="167"/>
      <c r="M312" s="167"/>
      <c r="N312" s="167"/>
    </row>
    <row r="313" spans="1:14" ht="12.75" customHeight="1" x14ac:dyDescent="0.25">
      <c r="A313" s="166"/>
      <c r="B313" s="167"/>
      <c r="C313" s="167"/>
      <c r="D313" s="167"/>
      <c r="E313" s="167"/>
      <c r="F313" s="167"/>
      <c r="G313" s="167"/>
      <c r="H313" s="163"/>
      <c r="I313" s="168"/>
      <c r="J313" s="168"/>
      <c r="K313" s="167"/>
      <c r="L313" s="167"/>
      <c r="M313" s="167"/>
      <c r="N313" s="167"/>
    </row>
    <row r="314" spans="1:14" ht="12.75" customHeight="1" x14ac:dyDescent="0.25">
      <c r="A314" s="166"/>
      <c r="B314" s="167"/>
      <c r="C314" s="167"/>
      <c r="D314" s="167"/>
      <c r="E314" s="167"/>
      <c r="F314" s="167"/>
      <c r="G314" s="167"/>
      <c r="H314" s="163"/>
      <c r="I314" s="168"/>
      <c r="J314" s="168"/>
      <c r="K314" s="167"/>
      <c r="L314" s="167"/>
      <c r="M314" s="167"/>
      <c r="N314" s="167"/>
    </row>
    <row r="315" spans="1:14" ht="12.75" customHeight="1" x14ac:dyDescent="0.25">
      <c r="A315" s="166"/>
      <c r="B315" s="167"/>
      <c r="C315" s="167"/>
      <c r="D315" s="167"/>
      <c r="E315" s="167"/>
      <c r="F315" s="167"/>
      <c r="G315" s="167"/>
      <c r="H315" s="163"/>
      <c r="I315" s="168"/>
      <c r="J315" s="168"/>
      <c r="K315" s="167"/>
      <c r="L315" s="167"/>
      <c r="M315" s="167"/>
      <c r="N315" s="167"/>
    </row>
    <row r="316" spans="1:14" ht="12.75" customHeight="1" x14ac:dyDescent="0.25">
      <c r="A316" s="166"/>
      <c r="B316" s="167"/>
      <c r="C316" s="167"/>
      <c r="D316" s="167"/>
      <c r="E316" s="167"/>
      <c r="F316" s="167"/>
      <c r="G316" s="167"/>
      <c r="H316" s="163"/>
      <c r="I316" s="168"/>
      <c r="J316" s="168"/>
      <c r="K316" s="167"/>
      <c r="L316" s="167"/>
      <c r="M316" s="167"/>
      <c r="N316" s="167"/>
    </row>
    <row r="317" spans="1:14" ht="12.75" customHeight="1" x14ac:dyDescent="0.25">
      <c r="A317" s="166"/>
      <c r="B317" s="167"/>
      <c r="C317" s="167"/>
      <c r="D317" s="167"/>
      <c r="E317" s="167"/>
      <c r="F317" s="167"/>
      <c r="G317" s="167"/>
      <c r="H317" s="163"/>
      <c r="I317" s="168"/>
      <c r="J317" s="168"/>
      <c r="K317" s="167"/>
      <c r="L317" s="167"/>
      <c r="M317" s="167"/>
      <c r="N317" s="167"/>
    </row>
    <row r="318" spans="1:14" ht="12.75" customHeight="1" x14ac:dyDescent="0.25">
      <c r="A318" s="166"/>
      <c r="B318" s="167"/>
      <c r="C318" s="167"/>
      <c r="D318" s="167"/>
      <c r="E318" s="167"/>
      <c r="F318" s="167"/>
      <c r="G318" s="167"/>
      <c r="H318" s="163"/>
      <c r="I318" s="168"/>
      <c r="J318" s="168"/>
      <c r="K318" s="167"/>
      <c r="L318" s="167"/>
      <c r="M318" s="167"/>
      <c r="N318" s="167"/>
    </row>
    <row r="319" spans="1:14" ht="12.75" customHeight="1" x14ac:dyDescent="0.25">
      <c r="A319" s="166"/>
      <c r="B319" s="167"/>
      <c r="C319" s="167"/>
      <c r="D319" s="167"/>
      <c r="E319" s="167"/>
      <c r="F319" s="167"/>
      <c r="G319" s="167"/>
      <c r="H319" s="163"/>
      <c r="I319" s="168"/>
      <c r="J319" s="168"/>
      <c r="K319" s="167"/>
      <c r="L319" s="167"/>
      <c r="M319" s="167"/>
      <c r="N319" s="167"/>
    </row>
    <row r="320" spans="1:14" ht="12.75" customHeight="1" x14ac:dyDescent="0.25">
      <c r="A320" s="166"/>
      <c r="B320" s="167"/>
      <c r="C320" s="167"/>
      <c r="D320" s="167"/>
      <c r="E320" s="167"/>
      <c r="F320" s="167"/>
      <c r="G320" s="167"/>
      <c r="H320" s="163"/>
      <c r="I320" s="168"/>
      <c r="J320" s="168"/>
      <c r="K320" s="167"/>
      <c r="L320" s="167"/>
      <c r="M320" s="167"/>
      <c r="N320" s="167"/>
    </row>
    <row r="321" spans="1:14" ht="12.75" customHeight="1" x14ac:dyDescent="0.25">
      <c r="A321" s="166"/>
      <c r="B321" s="167"/>
      <c r="C321" s="167"/>
      <c r="D321" s="167"/>
      <c r="E321" s="167"/>
      <c r="F321" s="167"/>
      <c r="G321" s="167"/>
      <c r="H321" s="163"/>
      <c r="I321" s="168"/>
      <c r="J321" s="168"/>
      <c r="K321" s="167"/>
      <c r="L321" s="167"/>
      <c r="M321" s="167"/>
      <c r="N321" s="167"/>
    </row>
    <row r="322" spans="1:14" ht="12.75" customHeight="1" x14ac:dyDescent="0.25">
      <c r="A322" s="166"/>
      <c r="B322" s="167"/>
      <c r="C322" s="167"/>
      <c r="D322" s="167"/>
      <c r="E322" s="167"/>
      <c r="F322" s="167"/>
      <c r="G322" s="167"/>
      <c r="H322" s="163"/>
      <c r="I322" s="168"/>
      <c r="J322" s="168"/>
      <c r="K322" s="167"/>
      <c r="L322" s="167"/>
      <c r="M322" s="167"/>
      <c r="N322" s="167"/>
    </row>
    <row r="323" spans="1:14" ht="12.75" customHeight="1" x14ac:dyDescent="0.25">
      <c r="A323" s="166"/>
      <c r="B323" s="167"/>
      <c r="C323" s="167"/>
      <c r="D323" s="167"/>
      <c r="E323" s="167"/>
      <c r="F323" s="167"/>
      <c r="G323" s="167"/>
      <c r="H323" s="163"/>
      <c r="I323" s="168"/>
      <c r="J323" s="168"/>
      <c r="K323" s="167"/>
      <c r="L323" s="167"/>
      <c r="M323" s="167"/>
      <c r="N323" s="167"/>
    </row>
    <row r="324" spans="1:14" ht="12.75" customHeight="1" x14ac:dyDescent="0.25">
      <c r="A324" s="166"/>
      <c r="B324" s="167"/>
      <c r="C324" s="167"/>
      <c r="D324" s="167"/>
      <c r="E324" s="167"/>
      <c r="F324" s="167"/>
      <c r="G324" s="167"/>
      <c r="H324" s="163"/>
      <c r="I324" s="168"/>
      <c r="J324" s="168"/>
      <c r="K324" s="167"/>
      <c r="L324" s="167"/>
      <c r="M324" s="167"/>
      <c r="N324" s="167"/>
    </row>
    <row r="325" spans="1:14" ht="12.75" customHeight="1" x14ac:dyDescent="0.25">
      <c r="A325" s="166"/>
      <c r="B325" s="167"/>
      <c r="C325" s="167"/>
      <c r="D325" s="167"/>
      <c r="E325" s="167"/>
      <c r="F325" s="167"/>
      <c r="G325" s="167"/>
      <c r="H325" s="163"/>
      <c r="I325" s="168"/>
      <c r="J325" s="168"/>
      <c r="K325" s="167"/>
      <c r="L325" s="167"/>
      <c r="M325" s="167"/>
      <c r="N325" s="167"/>
    </row>
    <row r="326" spans="1:14" ht="12.75" customHeight="1" x14ac:dyDescent="0.25">
      <c r="A326" s="166"/>
      <c r="B326" s="167"/>
      <c r="C326" s="167"/>
      <c r="D326" s="167"/>
      <c r="E326" s="167"/>
      <c r="F326" s="167"/>
      <c r="G326" s="167"/>
      <c r="H326" s="163"/>
      <c r="I326" s="168"/>
      <c r="J326" s="168"/>
      <c r="K326" s="167"/>
      <c r="L326" s="167"/>
      <c r="M326" s="167"/>
      <c r="N326" s="167"/>
    </row>
    <row r="327" spans="1:14" ht="12.75" customHeight="1" x14ac:dyDescent="0.25">
      <c r="A327" s="166"/>
      <c r="B327" s="167"/>
      <c r="C327" s="167"/>
      <c r="D327" s="167"/>
      <c r="E327" s="167"/>
      <c r="F327" s="167"/>
      <c r="G327" s="167"/>
      <c r="H327" s="163"/>
      <c r="I327" s="168"/>
      <c r="J327" s="168"/>
      <c r="K327" s="167"/>
      <c r="L327" s="167"/>
      <c r="M327" s="167"/>
      <c r="N327" s="167"/>
    </row>
    <row r="328" spans="1:14" ht="12.75" customHeight="1" x14ac:dyDescent="0.25">
      <c r="A328" s="166"/>
      <c r="B328" s="167"/>
      <c r="C328" s="167"/>
      <c r="D328" s="167"/>
      <c r="E328" s="167"/>
      <c r="F328" s="167"/>
      <c r="G328" s="167"/>
      <c r="H328" s="163"/>
      <c r="I328" s="168"/>
      <c r="J328" s="168"/>
      <c r="K328" s="167"/>
      <c r="L328" s="167"/>
      <c r="M328" s="167"/>
      <c r="N328" s="167"/>
    </row>
    <row r="329" spans="1:14" ht="12.75" customHeight="1" x14ac:dyDescent="0.25">
      <c r="A329" s="166"/>
      <c r="B329" s="167"/>
      <c r="C329" s="167"/>
      <c r="D329" s="167"/>
      <c r="E329" s="167"/>
      <c r="F329" s="167"/>
      <c r="G329" s="167"/>
      <c r="H329" s="163"/>
      <c r="I329" s="168"/>
      <c r="J329" s="168"/>
      <c r="K329" s="167"/>
      <c r="L329" s="167"/>
      <c r="M329" s="167"/>
      <c r="N329" s="167"/>
    </row>
    <row r="330" spans="1:14" ht="12.75" customHeight="1" x14ac:dyDescent="0.25">
      <c r="A330" s="166"/>
      <c r="B330" s="167"/>
      <c r="C330" s="167"/>
      <c r="D330" s="167"/>
      <c r="E330" s="167"/>
      <c r="F330" s="167"/>
      <c r="G330" s="167"/>
      <c r="H330" s="163"/>
      <c r="I330" s="168"/>
      <c r="J330" s="168"/>
      <c r="K330" s="167"/>
      <c r="L330" s="167"/>
      <c r="M330" s="167"/>
      <c r="N330" s="167"/>
    </row>
    <row r="331" spans="1:14" ht="12.75" customHeight="1" x14ac:dyDescent="0.25">
      <c r="A331" s="166"/>
      <c r="B331" s="167"/>
      <c r="C331" s="167"/>
      <c r="D331" s="167"/>
      <c r="E331" s="167"/>
      <c r="F331" s="167"/>
      <c r="G331" s="167"/>
      <c r="H331" s="163"/>
      <c r="I331" s="168"/>
      <c r="J331" s="168"/>
      <c r="K331" s="167"/>
      <c r="L331" s="167"/>
      <c r="M331" s="167"/>
      <c r="N331" s="167"/>
    </row>
    <row r="332" spans="1:14" ht="12.75" customHeight="1" x14ac:dyDescent="0.25">
      <c r="A332" s="166"/>
      <c r="B332" s="167"/>
      <c r="C332" s="167"/>
      <c r="D332" s="167"/>
      <c r="E332" s="167"/>
      <c r="F332" s="167"/>
      <c r="G332" s="167"/>
      <c r="H332" s="163"/>
      <c r="I332" s="168"/>
      <c r="J332" s="168"/>
      <c r="K332" s="167"/>
      <c r="L332" s="167"/>
      <c r="M332" s="167"/>
      <c r="N332" s="167"/>
    </row>
    <row r="333" spans="1:14" ht="12.75" customHeight="1" x14ac:dyDescent="0.25">
      <c r="A333" s="166"/>
      <c r="B333" s="167"/>
      <c r="C333" s="167"/>
      <c r="D333" s="167"/>
      <c r="E333" s="167"/>
      <c r="F333" s="167"/>
      <c r="G333" s="167"/>
      <c r="H333" s="163"/>
      <c r="I333" s="168"/>
      <c r="J333" s="168"/>
      <c r="K333" s="167"/>
      <c r="L333" s="167"/>
      <c r="M333" s="167"/>
      <c r="N333" s="167"/>
    </row>
    <row r="334" spans="1:14" ht="12.75" customHeight="1" x14ac:dyDescent="0.25">
      <c r="A334" s="166"/>
      <c r="B334" s="167"/>
      <c r="C334" s="167"/>
      <c r="D334" s="167"/>
      <c r="E334" s="167"/>
      <c r="F334" s="167"/>
      <c r="G334" s="167"/>
      <c r="H334" s="163"/>
      <c r="I334" s="168"/>
      <c r="J334" s="168"/>
      <c r="K334" s="167"/>
      <c r="L334" s="167"/>
      <c r="M334" s="167"/>
      <c r="N334" s="167"/>
    </row>
    <row r="335" spans="1:14" ht="12.75" customHeight="1" x14ac:dyDescent="0.25">
      <c r="A335" s="166"/>
      <c r="B335" s="167"/>
      <c r="C335" s="167"/>
      <c r="D335" s="167"/>
      <c r="E335" s="167"/>
      <c r="F335" s="167"/>
      <c r="G335" s="167"/>
      <c r="H335" s="163"/>
      <c r="I335" s="168"/>
      <c r="J335" s="168"/>
      <c r="K335" s="167"/>
      <c r="L335" s="167"/>
      <c r="M335" s="167"/>
      <c r="N335" s="167"/>
    </row>
    <row r="336" spans="1:14" ht="12.75" customHeight="1" x14ac:dyDescent="0.25">
      <c r="A336" s="166"/>
      <c r="B336" s="167"/>
      <c r="C336" s="167"/>
      <c r="D336" s="167"/>
      <c r="E336" s="167"/>
      <c r="F336" s="167"/>
      <c r="G336" s="167"/>
      <c r="H336" s="163"/>
      <c r="I336" s="168"/>
      <c r="J336" s="168"/>
      <c r="K336" s="167"/>
      <c r="L336" s="167"/>
      <c r="M336" s="167"/>
      <c r="N336" s="167"/>
    </row>
    <row r="337" spans="1:14" ht="12.75" customHeight="1" x14ac:dyDescent="0.25">
      <c r="A337" s="166"/>
      <c r="B337" s="167"/>
      <c r="C337" s="167"/>
      <c r="D337" s="167"/>
      <c r="E337" s="167"/>
      <c r="F337" s="167"/>
      <c r="G337" s="167"/>
      <c r="H337" s="163"/>
      <c r="I337" s="168"/>
      <c r="J337" s="168"/>
      <c r="K337" s="167"/>
      <c r="L337" s="167"/>
      <c r="M337" s="167"/>
      <c r="N337" s="167"/>
    </row>
    <row r="338" spans="1:14" ht="12.75" customHeight="1" x14ac:dyDescent="0.25">
      <c r="A338" s="166"/>
      <c r="B338" s="167"/>
      <c r="C338" s="167"/>
      <c r="D338" s="167"/>
      <c r="E338" s="167"/>
      <c r="F338" s="167"/>
      <c r="G338" s="167"/>
      <c r="H338" s="163"/>
      <c r="I338" s="168"/>
      <c r="J338" s="168"/>
      <c r="K338" s="167"/>
      <c r="L338" s="167"/>
      <c r="M338" s="167"/>
      <c r="N338" s="167"/>
    </row>
    <row r="339" spans="1:14" ht="12.75" customHeight="1" x14ac:dyDescent="0.25">
      <c r="A339" s="166"/>
      <c r="B339" s="167"/>
      <c r="C339" s="167"/>
      <c r="D339" s="167"/>
      <c r="E339" s="167"/>
      <c r="F339" s="167"/>
      <c r="G339" s="167"/>
      <c r="H339" s="163"/>
      <c r="I339" s="168"/>
      <c r="J339" s="168"/>
      <c r="K339" s="167"/>
      <c r="L339" s="167"/>
      <c r="M339" s="167"/>
      <c r="N339" s="167"/>
    </row>
    <row r="340" spans="1:14" ht="12.75" customHeight="1" x14ac:dyDescent="0.25">
      <c r="A340" s="166"/>
      <c r="B340" s="167"/>
      <c r="C340" s="167"/>
      <c r="D340" s="167"/>
      <c r="E340" s="167"/>
      <c r="F340" s="167"/>
      <c r="G340" s="167"/>
      <c r="H340" s="163"/>
      <c r="I340" s="168"/>
      <c r="J340" s="168"/>
      <c r="K340" s="167"/>
      <c r="L340" s="167"/>
      <c r="M340" s="167"/>
      <c r="N340" s="167"/>
    </row>
    <row r="341" spans="1:14" ht="12.75" customHeight="1" x14ac:dyDescent="0.25">
      <c r="A341" s="166"/>
      <c r="B341" s="167"/>
      <c r="C341" s="167"/>
      <c r="D341" s="167"/>
      <c r="E341" s="167"/>
      <c r="F341" s="167"/>
      <c r="G341" s="167"/>
      <c r="H341" s="163"/>
      <c r="I341" s="168"/>
      <c r="J341" s="168"/>
      <c r="K341" s="167"/>
      <c r="L341" s="167"/>
      <c r="M341" s="167"/>
      <c r="N341" s="167"/>
    </row>
    <row r="342" spans="1:14" ht="12.75" customHeight="1" x14ac:dyDescent="0.25">
      <c r="A342" s="166"/>
      <c r="B342" s="167"/>
      <c r="C342" s="167"/>
      <c r="D342" s="167"/>
      <c r="E342" s="167"/>
      <c r="F342" s="167"/>
      <c r="G342" s="167"/>
      <c r="H342" s="163"/>
      <c r="I342" s="168"/>
      <c r="J342" s="168"/>
      <c r="K342" s="167"/>
      <c r="L342" s="167"/>
      <c r="M342" s="167"/>
      <c r="N342" s="167"/>
    </row>
    <row r="343" spans="1:14" ht="12.75" customHeight="1" x14ac:dyDescent="0.25">
      <c r="A343" s="166"/>
      <c r="B343" s="167"/>
      <c r="C343" s="167"/>
      <c r="D343" s="167"/>
      <c r="E343" s="167"/>
      <c r="F343" s="167"/>
      <c r="G343" s="167"/>
      <c r="H343" s="163"/>
      <c r="I343" s="168"/>
      <c r="J343" s="168"/>
      <c r="K343" s="167"/>
      <c r="L343" s="167"/>
      <c r="M343" s="167"/>
      <c r="N343" s="167"/>
    </row>
    <row r="344" spans="1:14" ht="12.75" customHeight="1" x14ac:dyDescent="0.25">
      <c r="A344" s="166"/>
      <c r="B344" s="167"/>
      <c r="C344" s="167"/>
      <c r="D344" s="167"/>
      <c r="E344" s="167"/>
      <c r="F344" s="167"/>
      <c r="G344" s="167"/>
      <c r="H344" s="163"/>
      <c r="I344" s="168"/>
      <c r="J344" s="168"/>
      <c r="K344" s="167"/>
      <c r="L344" s="167"/>
      <c r="M344" s="167"/>
      <c r="N344" s="167"/>
    </row>
    <row r="345" spans="1:14" ht="12.75" customHeight="1" x14ac:dyDescent="0.25">
      <c r="A345" s="166"/>
      <c r="B345" s="167"/>
      <c r="C345" s="167"/>
      <c r="D345" s="167"/>
      <c r="E345" s="167"/>
      <c r="F345" s="167"/>
      <c r="G345" s="167"/>
      <c r="H345" s="163"/>
      <c r="I345" s="168"/>
      <c r="J345" s="168"/>
      <c r="K345" s="167"/>
      <c r="L345" s="167"/>
      <c r="M345" s="167"/>
      <c r="N345" s="167"/>
    </row>
    <row r="346" spans="1:14" ht="12.75" customHeight="1" x14ac:dyDescent="0.25">
      <c r="A346" s="166"/>
      <c r="B346" s="167"/>
      <c r="C346" s="167"/>
      <c r="D346" s="167"/>
      <c r="E346" s="167"/>
      <c r="F346" s="167"/>
      <c r="G346" s="167"/>
      <c r="H346" s="163"/>
      <c r="I346" s="168"/>
      <c r="J346" s="168"/>
      <c r="K346" s="167"/>
      <c r="L346" s="167"/>
      <c r="M346" s="167"/>
      <c r="N346" s="167"/>
    </row>
    <row r="347" spans="1:14" ht="12.75" customHeight="1" x14ac:dyDescent="0.25">
      <c r="A347" s="166"/>
      <c r="B347" s="167"/>
      <c r="C347" s="167"/>
      <c r="D347" s="167"/>
      <c r="E347" s="167"/>
      <c r="F347" s="167"/>
      <c r="G347" s="167"/>
      <c r="H347" s="163"/>
      <c r="I347" s="168"/>
      <c r="J347" s="168"/>
      <c r="K347" s="167"/>
      <c r="L347" s="167"/>
      <c r="M347" s="167"/>
      <c r="N347" s="167"/>
    </row>
    <row r="348" spans="1:14" ht="12.75" customHeight="1" x14ac:dyDescent="0.25">
      <c r="A348" s="166"/>
      <c r="B348" s="167"/>
      <c r="C348" s="167"/>
      <c r="D348" s="167"/>
      <c r="E348" s="167"/>
      <c r="F348" s="167"/>
      <c r="G348" s="167"/>
      <c r="H348" s="163"/>
      <c r="I348" s="168"/>
      <c r="J348" s="168"/>
      <c r="K348" s="167"/>
      <c r="L348" s="167"/>
      <c r="M348" s="167"/>
      <c r="N348" s="167"/>
    </row>
    <row r="349" spans="1:14" ht="12.75" customHeight="1" x14ac:dyDescent="0.25">
      <c r="A349" s="166"/>
      <c r="B349" s="167"/>
      <c r="C349" s="167"/>
      <c r="D349" s="167"/>
      <c r="E349" s="167"/>
      <c r="F349" s="167"/>
      <c r="G349" s="167"/>
      <c r="H349" s="163"/>
      <c r="I349" s="168"/>
      <c r="J349" s="168"/>
      <c r="K349" s="167"/>
      <c r="L349" s="167"/>
      <c r="M349" s="167"/>
      <c r="N349" s="167"/>
    </row>
    <row r="350" spans="1:14" ht="12.75" customHeight="1" x14ac:dyDescent="0.25">
      <c r="A350" s="166"/>
      <c r="B350" s="167"/>
      <c r="C350" s="167"/>
      <c r="D350" s="167"/>
      <c r="E350" s="167"/>
      <c r="F350" s="167"/>
      <c r="G350" s="167"/>
      <c r="H350" s="163"/>
      <c r="I350" s="168"/>
      <c r="J350" s="168"/>
      <c r="K350" s="167"/>
      <c r="L350" s="167"/>
      <c r="M350" s="167"/>
      <c r="N350" s="167"/>
    </row>
    <row r="351" spans="1:14" ht="12.75" customHeight="1" x14ac:dyDescent="0.25">
      <c r="A351" s="166"/>
      <c r="B351" s="167"/>
      <c r="C351" s="167"/>
      <c r="D351" s="167"/>
      <c r="E351" s="167"/>
      <c r="F351" s="167"/>
      <c r="G351" s="167"/>
      <c r="H351" s="163"/>
      <c r="I351" s="168"/>
      <c r="J351" s="168"/>
      <c r="K351" s="167"/>
      <c r="L351" s="167"/>
      <c r="M351" s="167"/>
      <c r="N351" s="167"/>
    </row>
    <row r="352" spans="1:14" ht="12.75" customHeight="1" x14ac:dyDescent="0.25">
      <c r="A352" s="166"/>
      <c r="B352" s="167"/>
      <c r="C352" s="167"/>
      <c r="D352" s="167"/>
      <c r="E352" s="167"/>
      <c r="F352" s="167"/>
      <c r="G352" s="167"/>
      <c r="H352" s="163"/>
      <c r="I352" s="168"/>
      <c r="J352" s="168"/>
      <c r="K352" s="167"/>
      <c r="L352" s="167"/>
      <c r="M352" s="167"/>
      <c r="N352" s="167"/>
    </row>
    <row r="353" spans="1:14" ht="12.75" customHeight="1" x14ac:dyDescent="0.25">
      <c r="A353" s="166"/>
      <c r="B353" s="167"/>
      <c r="C353" s="167"/>
      <c r="D353" s="167"/>
      <c r="E353" s="167"/>
      <c r="F353" s="167"/>
      <c r="G353" s="167"/>
      <c r="H353" s="163"/>
      <c r="I353" s="168"/>
      <c r="J353" s="168"/>
      <c r="K353" s="167"/>
      <c r="L353" s="167"/>
      <c r="M353" s="167"/>
      <c r="N353" s="167"/>
    </row>
    <row r="354" spans="1:14" ht="12.75" customHeight="1" x14ac:dyDescent="0.25">
      <c r="A354" s="166"/>
      <c r="B354" s="167"/>
      <c r="C354" s="167"/>
      <c r="D354" s="167"/>
      <c r="E354" s="167"/>
      <c r="F354" s="167"/>
      <c r="G354" s="167"/>
      <c r="H354" s="163"/>
      <c r="I354" s="168"/>
      <c r="J354" s="168"/>
      <c r="K354" s="167"/>
      <c r="L354" s="167"/>
      <c r="M354" s="167"/>
      <c r="N354" s="167"/>
    </row>
    <row r="355" spans="1:14" ht="12.75" customHeight="1" x14ac:dyDescent="0.25">
      <c r="A355" s="166"/>
      <c r="B355" s="167"/>
      <c r="C355" s="167"/>
      <c r="D355" s="167"/>
      <c r="E355" s="167"/>
      <c r="F355" s="167"/>
      <c r="G355" s="167"/>
      <c r="H355" s="163"/>
      <c r="I355" s="168"/>
      <c r="J355" s="168"/>
      <c r="K355" s="167"/>
      <c r="L355" s="167"/>
      <c r="M355" s="167"/>
      <c r="N355" s="167"/>
    </row>
    <row r="356" spans="1:14" ht="12.75" customHeight="1" x14ac:dyDescent="0.25">
      <c r="A356" s="166"/>
      <c r="B356" s="167"/>
      <c r="C356" s="167"/>
      <c r="D356" s="167"/>
      <c r="E356" s="167"/>
      <c r="F356" s="167"/>
      <c r="G356" s="167"/>
      <c r="H356" s="163"/>
      <c r="I356" s="168"/>
      <c r="J356" s="168"/>
      <c r="K356" s="167"/>
      <c r="L356" s="167"/>
      <c r="M356" s="167"/>
      <c r="N356" s="167"/>
    </row>
    <row r="357" spans="1:14" ht="12.75" customHeight="1" x14ac:dyDescent="0.25">
      <c r="A357" s="166"/>
      <c r="B357" s="167"/>
      <c r="C357" s="167"/>
      <c r="D357" s="167"/>
      <c r="E357" s="167"/>
      <c r="F357" s="167"/>
      <c r="G357" s="167"/>
      <c r="H357" s="163"/>
      <c r="I357" s="168"/>
      <c r="J357" s="168"/>
      <c r="K357" s="167"/>
      <c r="L357" s="167"/>
      <c r="M357" s="167"/>
      <c r="N357" s="167"/>
    </row>
    <row r="358" spans="1:14" ht="12.75" customHeight="1" x14ac:dyDescent="0.25">
      <c r="A358" s="166"/>
      <c r="B358" s="167"/>
      <c r="C358" s="167"/>
      <c r="D358" s="167"/>
      <c r="E358" s="167"/>
      <c r="F358" s="167"/>
      <c r="G358" s="167"/>
      <c r="H358" s="163"/>
      <c r="I358" s="168"/>
      <c r="J358" s="168"/>
      <c r="K358" s="167"/>
      <c r="L358" s="167"/>
      <c r="M358" s="167"/>
      <c r="N358" s="167"/>
    </row>
    <row r="359" spans="1:14" ht="12.75" customHeight="1" x14ac:dyDescent="0.25">
      <c r="A359" s="166"/>
      <c r="B359" s="167"/>
      <c r="C359" s="167"/>
      <c r="D359" s="167"/>
      <c r="E359" s="167"/>
      <c r="F359" s="167"/>
      <c r="G359" s="167"/>
      <c r="H359" s="163"/>
      <c r="I359" s="168"/>
      <c r="J359" s="168"/>
      <c r="K359" s="167"/>
      <c r="L359" s="167"/>
      <c r="M359" s="167"/>
      <c r="N359" s="167"/>
    </row>
    <row r="360" spans="1:14" ht="12.75" customHeight="1" x14ac:dyDescent="0.25">
      <c r="A360" s="166"/>
      <c r="B360" s="167"/>
      <c r="C360" s="167"/>
      <c r="D360" s="167"/>
      <c r="E360" s="167"/>
      <c r="F360" s="167"/>
      <c r="G360" s="167"/>
      <c r="H360" s="163"/>
      <c r="I360" s="168"/>
      <c r="J360" s="168"/>
      <c r="K360" s="167"/>
      <c r="L360" s="167"/>
      <c r="M360" s="167"/>
      <c r="N360" s="167"/>
    </row>
    <row r="361" spans="1:14" ht="12.75" customHeight="1" x14ac:dyDescent="0.25">
      <c r="A361" s="166"/>
      <c r="B361" s="167"/>
      <c r="C361" s="167"/>
      <c r="D361" s="167"/>
      <c r="E361" s="167"/>
      <c r="F361" s="167"/>
      <c r="G361" s="167"/>
      <c r="H361" s="163"/>
      <c r="I361" s="168"/>
      <c r="J361" s="168"/>
      <c r="K361" s="167"/>
      <c r="L361" s="167"/>
      <c r="M361" s="167"/>
      <c r="N361" s="167"/>
    </row>
    <row r="362" spans="1:14" ht="12.75" customHeight="1" x14ac:dyDescent="0.25">
      <c r="A362" s="166"/>
      <c r="B362" s="167"/>
      <c r="C362" s="167"/>
      <c r="D362" s="167"/>
      <c r="E362" s="167"/>
      <c r="F362" s="167"/>
      <c r="G362" s="167"/>
      <c r="H362" s="163"/>
      <c r="I362" s="168"/>
      <c r="J362" s="168"/>
      <c r="K362" s="167"/>
      <c r="L362" s="167"/>
      <c r="M362" s="167"/>
      <c r="N362" s="167"/>
    </row>
    <row r="363" spans="1:14" ht="12.75" customHeight="1" x14ac:dyDescent="0.25">
      <c r="A363" s="166"/>
      <c r="B363" s="167"/>
      <c r="C363" s="167"/>
      <c r="D363" s="167"/>
      <c r="E363" s="167"/>
      <c r="F363" s="167"/>
      <c r="G363" s="167"/>
      <c r="H363" s="163"/>
      <c r="I363" s="168"/>
      <c r="J363" s="168"/>
      <c r="K363" s="167"/>
      <c r="L363" s="167"/>
      <c r="M363" s="167"/>
      <c r="N363" s="167"/>
    </row>
    <row r="364" spans="1:14" ht="12.75" customHeight="1" x14ac:dyDescent="0.25">
      <c r="A364" s="166"/>
      <c r="B364" s="167"/>
      <c r="C364" s="167"/>
      <c r="D364" s="167"/>
      <c r="E364" s="167"/>
      <c r="F364" s="167"/>
      <c r="G364" s="167"/>
      <c r="H364" s="163"/>
      <c r="I364" s="168"/>
      <c r="J364" s="168"/>
      <c r="K364" s="167"/>
      <c r="L364" s="167"/>
      <c r="M364" s="167"/>
      <c r="N364" s="167"/>
    </row>
    <row r="365" spans="1:14" ht="12.75" customHeight="1" x14ac:dyDescent="0.25">
      <c r="A365" s="166"/>
      <c r="B365" s="167"/>
      <c r="C365" s="167"/>
      <c r="D365" s="167"/>
      <c r="E365" s="167"/>
      <c r="F365" s="167"/>
      <c r="G365" s="167"/>
      <c r="H365" s="163"/>
      <c r="I365" s="168"/>
      <c r="J365" s="168"/>
      <c r="K365" s="167"/>
      <c r="L365" s="167"/>
      <c r="M365" s="167"/>
      <c r="N365" s="167"/>
    </row>
    <row r="366" spans="1:14" ht="12.75" customHeight="1" x14ac:dyDescent="0.25">
      <c r="A366" s="166"/>
      <c r="B366" s="167"/>
      <c r="C366" s="167"/>
      <c r="D366" s="167"/>
      <c r="E366" s="167"/>
      <c r="F366" s="167"/>
      <c r="G366" s="167"/>
      <c r="H366" s="163"/>
      <c r="I366" s="168"/>
      <c r="J366" s="168"/>
      <c r="K366" s="167"/>
      <c r="L366" s="167"/>
      <c r="M366" s="167"/>
      <c r="N366" s="167"/>
    </row>
    <row r="367" spans="1:14" ht="12.75" customHeight="1" x14ac:dyDescent="0.25">
      <c r="A367" s="166"/>
      <c r="B367" s="167"/>
      <c r="C367" s="167"/>
      <c r="D367" s="167"/>
      <c r="E367" s="167"/>
      <c r="F367" s="167"/>
      <c r="G367" s="167"/>
      <c r="H367" s="163"/>
      <c r="I367" s="168"/>
      <c r="J367" s="168"/>
      <c r="K367" s="167"/>
      <c r="L367" s="167"/>
      <c r="M367" s="167"/>
      <c r="N367" s="167"/>
    </row>
    <row r="368" spans="1:14" ht="12.75" customHeight="1" x14ac:dyDescent="0.25">
      <c r="A368" s="166"/>
      <c r="B368" s="167"/>
      <c r="C368" s="167"/>
      <c r="D368" s="167"/>
      <c r="E368" s="167"/>
      <c r="F368" s="167"/>
      <c r="G368" s="167"/>
      <c r="H368" s="163"/>
      <c r="I368" s="168"/>
      <c r="J368" s="168"/>
      <c r="K368" s="167"/>
      <c r="L368" s="167"/>
      <c r="M368" s="167"/>
      <c r="N368" s="167"/>
    </row>
    <row r="369" spans="1:14" ht="12.75" customHeight="1" x14ac:dyDescent="0.25">
      <c r="A369" s="166"/>
      <c r="B369" s="167"/>
      <c r="C369" s="167"/>
      <c r="D369" s="167"/>
      <c r="E369" s="167"/>
      <c r="F369" s="167"/>
      <c r="G369" s="167"/>
      <c r="H369" s="163"/>
      <c r="I369" s="168"/>
      <c r="J369" s="168"/>
      <c r="K369" s="167"/>
      <c r="L369" s="167"/>
      <c r="M369" s="167"/>
      <c r="N369" s="167"/>
    </row>
    <row r="370" spans="1:14" ht="12.75" customHeight="1" x14ac:dyDescent="0.25">
      <c r="A370" s="166"/>
      <c r="B370" s="167"/>
      <c r="C370" s="167"/>
      <c r="D370" s="167"/>
      <c r="E370" s="167"/>
      <c r="F370" s="167"/>
      <c r="G370" s="167"/>
      <c r="H370" s="163"/>
      <c r="I370" s="168"/>
      <c r="J370" s="168"/>
      <c r="K370" s="167"/>
      <c r="L370" s="167"/>
      <c r="M370" s="167"/>
      <c r="N370" s="167"/>
    </row>
    <row r="371" spans="1:14" ht="12.75" customHeight="1" x14ac:dyDescent="0.25">
      <c r="A371" s="166"/>
      <c r="B371" s="167"/>
      <c r="C371" s="167"/>
      <c r="D371" s="167"/>
      <c r="E371" s="167"/>
      <c r="F371" s="167"/>
      <c r="G371" s="167"/>
      <c r="H371" s="163"/>
      <c r="I371" s="168"/>
      <c r="J371" s="168"/>
      <c r="K371" s="167"/>
      <c r="L371" s="167"/>
      <c r="M371" s="167"/>
      <c r="N371" s="167"/>
    </row>
    <row r="372" spans="1:14" ht="12.75" customHeight="1" x14ac:dyDescent="0.25">
      <c r="A372" s="166"/>
      <c r="B372" s="167"/>
      <c r="C372" s="167"/>
      <c r="D372" s="167"/>
      <c r="E372" s="167"/>
      <c r="F372" s="167"/>
      <c r="G372" s="167"/>
      <c r="H372" s="163"/>
      <c r="I372" s="168"/>
      <c r="J372" s="168"/>
      <c r="K372" s="167"/>
      <c r="L372" s="167"/>
      <c r="M372" s="167"/>
      <c r="N372" s="167"/>
    </row>
    <row r="373" spans="1:14" ht="12.75" customHeight="1" x14ac:dyDescent="0.25">
      <c r="A373" s="166"/>
      <c r="B373" s="167"/>
      <c r="C373" s="167"/>
      <c r="D373" s="167"/>
      <c r="E373" s="167"/>
      <c r="F373" s="167"/>
      <c r="G373" s="167"/>
      <c r="H373" s="163"/>
      <c r="I373" s="168"/>
      <c r="J373" s="168"/>
      <c r="K373" s="167"/>
      <c r="L373" s="167"/>
      <c r="M373" s="167"/>
      <c r="N373" s="167"/>
    </row>
    <row r="374" spans="1:14" ht="12.75" customHeight="1" x14ac:dyDescent="0.25">
      <c r="A374" s="166"/>
      <c r="B374" s="167"/>
      <c r="C374" s="167"/>
      <c r="D374" s="167"/>
      <c r="E374" s="167"/>
      <c r="F374" s="167"/>
      <c r="G374" s="167"/>
      <c r="H374" s="163"/>
      <c r="I374" s="168"/>
      <c r="J374" s="168"/>
      <c r="K374" s="167"/>
      <c r="L374" s="167"/>
      <c r="M374" s="167"/>
      <c r="N374" s="167"/>
    </row>
    <row r="375" spans="1:14" ht="12.75" customHeight="1" x14ac:dyDescent="0.25">
      <c r="A375" s="166"/>
      <c r="B375" s="167"/>
      <c r="C375" s="167"/>
      <c r="D375" s="167"/>
      <c r="E375" s="167"/>
      <c r="F375" s="167"/>
      <c r="G375" s="167"/>
      <c r="H375" s="163"/>
      <c r="I375" s="168"/>
      <c r="J375" s="168"/>
      <c r="K375" s="167"/>
      <c r="L375" s="167"/>
      <c r="M375" s="167"/>
      <c r="N375" s="167"/>
    </row>
    <row r="376" spans="1:14" ht="12.75" customHeight="1" x14ac:dyDescent="0.25">
      <c r="A376" s="166"/>
      <c r="B376" s="167"/>
      <c r="C376" s="167"/>
      <c r="D376" s="167"/>
      <c r="E376" s="167"/>
      <c r="F376" s="167"/>
      <c r="G376" s="167"/>
      <c r="H376" s="163"/>
      <c r="I376" s="168"/>
      <c r="J376" s="168"/>
      <c r="K376" s="167"/>
      <c r="L376" s="167"/>
      <c r="M376" s="167"/>
      <c r="N376" s="167"/>
    </row>
    <row r="377" spans="1:14" ht="12.75" customHeight="1" x14ac:dyDescent="0.25">
      <c r="A377" s="166"/>
      <c r="B377" s="167"/>
      <c r="C377" s="167"/>
      <c r="D377" s="167"/>
      <c r="E377" s="167"/>
      <c r="F377" s="167"/>
      <c r="G377" s="167"/>
      <c r="H377" s="163"/>
      <c r="I377" s="168"/>
      <c r="J377" s="168"/>
      <c r="K377" s="167"/>
      <c r="L377" s="167"/>
      <c r="M377" s="167"/>
      <c r="N377" s="167"/>
    </row>
    <row r="378" spans="1:14" ht="12.75" customHeight="1" x14ac:dyDescent="0.25">
      <c r="A378" s="166"/>
      <c r="B378" s="167"/>
      <c r="C378" s="167"/>
      <c r="D378" s="167"/>
      <c r="E378" s="167"/>
      <c r="F378" s="167"/>
      <c r="G378" s="167"/>
      <c r="H378" s="163"/>
      <c r="I378" s="168"/>
      <c r="J378" s="168"/>
      <c r="K378" s="167"/>
      <c r="L378" s="167"/>
      <c r="M378" s="167"/>
      <c r="N378" s="167"/>
    </row>
    <row r="379" spans="1:14" ht="12.75" customHeight="1" x14ac:dyDescent="0.25">
      <c r="A379" s="166"/>
      <c r="B379" s="167"/>
      <c r="C379" s="167"/>
      <c r="D379" s="167"/>
      <c r="E379" s="167"/>
      <c r="F379" s="167"/>
      <c r="G379" s="167"/>
      <c r="H379" s="163"/>
      <c r="I379" s="168"/>
      <c r="J379" s="168"/>
      <c r="K379" s="167"/>
      <c r="L379" s="167"/>
      <c r="M379" s="167"/>
      <c r="N379" s="167"/>
    </row>
    <row r="380" spans="1:14" ht="12.75" customHeight="1" x14ac:dyDescent="0.25">
      <c r="A380" s="166"/>
      <c r="B380" s="167"/>
      <c r="C380" s="167"/>
      <c r="D380" s="167"/>
      <c r="E380" s="167"/>
      <c r="F380" s="167"/>
      <c r="G380" s="167"/>
      <c r="H380" s="163"/>
      <c r="I380" s="168"/>
      <c r="J380" s="168"/>
      <c r="K380" s="167"/>
      <c r="L380" s="167"/>
      <c r="M380" s="167"/>
      <c r="N380" s="167"/>
    </row>
    <row r="381" spans="1:14" ht="12.75" customHeight="1" x14ac:dyDescent="0.25">
      <c r="A381" s="166"/>
      <c r="B381" s="167"/>
      <c r="C381" s="167"/>
      <c r="D381" s="167"/>
      <c r="E381" s="167"/>
      <c r="F381" s="167"/>
      <c r="G381" s="167"/>
      <c r="H381" s="163"/>
      <c r="I381" s="168"/>
      <c r="J381" s="168"/>
      <c r="K381" s="167"/>
      <c r="L381" s="167"/>
      <c r="M381" s="167"/>
      <c r="N381" s="167"/>
    </row>
    <row r="382" spans="1:14" ht="12.75" customHeight="1" x14ac:dyDescent="0.25">
      <c r="A382" s="166"/>
      <c r="B382" s="167"/>
      <c r="C382" s="167"/>
      <c r="D382" s="167"/>
      <c r="E382" s="167"/>
      <c r="F382" s="167"/>
      <c r="G382" s="167"/>
      <c r="H382" s="163"/>
      <c r="I382" s="168"/>
      <c r="J382" s="168"/>
      <c r="K382" s="167"/>
      <c r="L382" s="167"/>
      <c r="M382" s="167"/>
      <c r="N382" s="167"/>
    </row>
    <row r="383" spans="1:14" ht="12.75" customHeight="1" x14ac:dyDescent="0.25">
      <c r="A383" s="166"/>
      <c r="B383" s="167"/>
      <c r="C383" s="167"/>
      <c r="D383" s="167"/>
      <c r="E383" s="167"/>
      <c r="F383" s="167"/>
      <c r="G383" s="167"/>
      <c r="H383" s="163"/>
      <c r="I383" s="168"/>
      <c r="J383" s="168"/>
      <c r="K383" s="167"/>
      <c r="L383" s="167"/>
      <c r="M383" s="167"/>
      <c r="N383" s="167"/>
    </row>
    <row r="384" spans="1:14" ht="12.75" customHeight="1" x14ac:dyDescent="0.25">
      <c r="A384" s="166"/>
      <c r="B384" s="167"/>
      <c r="C384" s="167"/>
      <c r="D384" s="167"/>
      <c r="E384" s="167"/>
      <c r="F384" s="167"/>
      <c r="G384" s="167"/>
      <c r="H384" s="163"/>
      <c r="I384" s="168"/>
      <c r="J384" s="168"/>
      <c r="K384" s="167"/>
      <c r="L384" s="167"/>
      <c r="M384" s="167"/>
      <c r="N384" s="167"/>
    </row>
    <row r="385" spans="1:14" ht="12.75" customHeight="1" x14ac:dyDescent="0.25">
      <c r="A385" s="166"/>
      <c r="B385" s="167"/>
      <c r="C385" s="167"/>
      <c r="D385" s="167"/>
      <c r="E385" s="167"/>
      <c r="F385" s="167"/>
      <c r="G385" s="167"/>
      <c r="H385" s="163"/>
      <c r="I385" s="168"/>
      <c r="J385" s="168"/>
      <c r="K385" s="167"/>
      <c r="L385" s="167"/>
      <c r="M385" s="167"/>
      <c r="N385" s="167"/>
    </row>
    <row r="386" spans="1:14" ht="12.75" customHeight="1" x14ac:dyDescent="0.25">
      <c r="A386" s="166"/>
      <c r="B386" s="167"/>
      <c r="C386" s="167"/>
      <c r="D386" s="167"/>
      <c r="E386" s="167"/>
      <c r="F386" s="167"/>
      <c r="G386" s="167"/>
      <c r="H386" s="163"/>
      <c r="I386" s="168"/>
      <c r="J386" s="168"/>
      <c r="K386" s="167"/>
      <c r="L386" s="167"/>
      <c r="M386" s="167"/>
      <c r="N386" s="167"/>
    </row>
    <row r="387" spans="1:14" ht="12.75" customHeight="1" x14ac:dyDescent="0.25">
      <c r="A387" s="166"/>
      <c r="B387" s="167"/>
      <c r="C387" s="167"/>
      <c r="D387" s="167"/>
      <c r="E387" s="167"/>
      <c r="F387" s="167"/>
      <c r="G387" s="167"/>
      <c r="H387" s="163"/>
      <c r="I387" s="168"/>
      <c r="J387" s="168"/>
      <c r="K387" s="167"/>
      <c r="L387" s="167"/>
      <c r="M387" s="167"/>
      <c r="N387" s="167"/>
    </row>
    <row r="388" spans="1:14" ht="12.75" customHeight="1" x14ac:dyDescent="0.25">
      <c r="A388" s="166"/>
      <c r="B388" s="167"/>
      <c r="C388" s="167"/>
      <c r="D388" s="167"/>
      <c r="E388" s="167"/>
      <c r="F388" s="167"/>
      <c r="G388" s="167"/>
      <c r="H388" s="163"/>
      <c r="I388" s="168"/>
      <c r="J388" s="168"/>
      <c r="K388" s="167"/>
      <c r="L388" s="167"/>
      <c r="M388" s="167"/>
      <c r="N388" s="167"/>
    </row>
    <row r="389" spans="1:14" ht="12.75" customHeight="1" x14ac:dyDescent="0.25">
      <c r="A389" s="166"/>
      <c r="B389" s="167"/>
      <c r="C389" s="167"/>
      <c r="D389" s="167"/>
      <c r="E389" s="167"/>
      <c r="F389" s="167"/>
      <c r="G389" s="167"/>
      <c r="H389" s="163"/>
      <c r="I389" s="168"/>
      <c r="J389" s="168"/>
      <c r="K389" s="167"/>
      <c r="L389" s="167"/>
      <c r="M389" s="167"/>
      <c r="N389" s="167"/>
    </row>
    <row r="390" spans="1:14" ht="12.75" customHeight="1" x14ac:dyDescent="0.25">
      <c r="A390" s="166"/>
      <c r="B390" s="167"/>
      <c r="C390" s="167"/>
      <c r="D390" s="167"/>
      <c r="E390" s="167"/>
      <c r="F390" s="167"/>
      <c r="G390" s="167"/>
      <c r="H390" s="163"/>
      <c r="I390" s="168"/>
      <c r="J390" s="168"/>
      <c r="K390" s="167"/>
      <c r="L390" s="167"/>
      <c r="M390" s="167"/>
      <c r="N390" s="167"/>
    </row>
    <row r="391" spans="1:14" ht="12.75" customHeight="1" x14ac:dyDescent="0.25">
      <c r="A391" s="166"/>
      <c r="B391" s="167"/>
      <c r="C391" s="167"/>
      <c r="D391" s="167"/>
      <c r="E391" s="167"/>
      <c r="F391" s="167"/>
      <c r="G391" s="167"/>
      <c r="H391" s="163"/>
      <c r="I391" s="168"/>
      <c r="J391" s="168"/>
      <c r="K391" s="167"/>
      <c r="L391" s="167"/>
      <c r="M391" s="167"/>
      <c r="N391" s="167"/>
    </row>
    <row r="392" spans="1:14" ht="12.75" customHeight="1" x14ac:dyDescent="0.25">
      <c r="A392" s="166"/>
      <c r="B392" s="167"/>
      <c r="C392" s="167"/>
      <c r="D392" s="167"/>
      <c r="E392" s="167"/>
      <c r="F392" s="167"/>
      <c r="G392" s="167"/>
      <c r="H392" s="163"/>
      <c r="I392" s="168"/>
      <c r="J392" s="168"/>
      <c r="K392" s="167"/>
      <c r="L392" s="167"/>
      <c r="M392" s="167"/>
      <c r="N392" s="167"/>
    </row>
    <row r="393" spans="1:14" ht="12.75" customHeight="1" x14ac:dyDescent="0.25">
      <c r="A393" s="166"/>
      <c r="B393" s="167"/>
      <c r="C393" s="167"/>
      <c r="D393" s="167"/>
      <c r="E393" s="167"/>
      <c r="F393" s="167"/>
      <c r="G393" s="167"/>
      <c r="H393" s="163"/>
      <c r="I393" s="168"/>
      <c r="J393" s="168"/>
      <c r="K393" s="167"/>
      <c r="L393" s="167"/>
      <c r="M393" s="167"/>
      <c r="N393" s="167"/>
    </row>
    <row r="394" spans="1:14" ht="12.75" customHeight="1" x14ac:dyDescent="0.25">
      <c r="A394" s="166"/>
      <c r="B394" s="167"/>
      <c r="C394" s="167"/>
      <c r="D394" s="167"/>
      <c r="E394" s="167"/>
      <c r="F394" s="167"/>
      <c r="G394" s="167"/>
      <c r="H394" s="163"/>
      <c r="I394" s="168"/>
      <c r="J394" s="168"/>
      <c r="K394" s="167"/>
      <c r="L394" s="167"/>
      <c r="M394" s="167"/>
      <c r="N394" s="167"/>
    </row>
    <row r="395" spans="1:14" ht="12.75" customHeight="1" x14ac:dyDescent="0.25">
      <c r="A395" s="166"/>
      <c r="B395" s="167"/>
      <c r="C395" s="167"/>
      <c r="D395" s="167"/>
      <c r="E395" s="167"/>
      <c r="F395" s="167"/>
      <c r="G395" s="167"/>
      <c r="H395" s="163"/>
      <c r="I395" s="168"/>
      <c r="J395" s="168"/>
      <c r="K395" s="167"/>
      <c r="L395" s="167"/>
      <c r="M395" s="167"/>
      <c r="N395" s="167"/>
    </row>
    <row r="396" spans="1:14" ht="12.75" customHeight="1" x14ac:dyDescent="0.25">
      <c r="A396" s="166"/>
      <c r="B396" s="167"/>
      <c r="C396" s="167"/>
      <c r="D396" s="167"/>
      <c r="E396" s="167"/>
      <c r="F396" s="167"/>
      <c r="G396" s="167"/>
      <c r="H396" s="163"/>
      <c r="I396" s="168"/>
      <c r="J396" s="168"/>
      <c r="K396" s="167"/>
      <c r="L396" s="167"/>
      <c r="M396" s="167"/>
      <c r="N396" s="167"/>
    </row>
    <row r="397" spans="1:14" ht="12.75" customHeight="1" x14ac:dyDescent="0.25">
      <c r="A397" s="166"/>
      <c r="B397" s="167"/>
      <c r="C397" s="167"/>
      <c r="D397" s="167"/>
      <c r="E397" s="167"/>
      <c r="F397" s="167"/>
      <c r="G397" s="167"/>
      <c r="H397" s="163"/>
      <c r="I397" s="168"/>
      <c r="J397" s="168"/>
      <c r="K397" s="167"/>
      <c r="L397" s="167"/>
      <c r="M397" s="167"/>
      <c r="N397" s="167"/>
    </row>
    <row r="398" spans="1:14" ht="12.75" customHeight="1" x14ac:dyDescent="0.25">
      <c r="A398" s="166"/>
      <c r="B398" s="167"/>
      <c r="C398" s="167"/>
      <c r="D398" s="167"/>
      <c r="E398" s="167"/>
      <c r="F398" s="167"/>
      <c r="G398" s="167"/>
      <c r="H398" s="163"/>
      <c r="I398" s="168"/>
      <c r="J398" s="168"/>
      <c r="K398" s="167"/>
      <c r="L398" s="167"/>
      <c r="M398" s="167"/>
      <c r="N398" s="167"/>
    </row>
    <row r="399" spans="1:14" ht="12.75" customHeight="1" x14ac:dyDescent="0.25">
      <c r="A399" s="166"/>
      <c r="B399" s="167"/>
      <c r="C399" s="167"/>
      <c r="D399" s="167"/>
      <c r="E399" s="167"/>
      <c r="F399" s="167"/>
      <c r="G399" s="167"/>
      <c r="H399" s="163"/>
      <c r="I399" s="168"/>
      <c r="J399" s="168"/>
      <c r="K399" s="167"/>
      <c r="L399" s="167"/>
      <c r="M399" s="167"/>
      <c r="N399" s="167"/>
    </row>
    <row r="400" spans="1:14" ht="12.75" customHeight="1" x14ac:dyDescent="0.25">
      <c r="A400" s="166"/>
      <c r="B400" s="167"/>
      <c r="C400" s="167"/>
      <c r="D400" s="167"/>
      <c r="E400" s="167"/>
      <c r="F400" s="167"/>
      <c r="G400" s="167"/>
      <c r="H400" s="163"/>
      <c r="I400" s="168"/>
      <c r="J400" s="168"/>
      <c r="K400" s="167"/>
      <c r="L400" s="167"/>
      <c r="M400" s="167"/>
      <c r="N400" s="167"/>
    </row>
    <row r="401" spans="1:14" ht="12.75" customHeight="1" x14ac:dyDescent="0.25">
      <c r="A401" s="166"/>
      <c r="B401" s="167"/>
      <c r="C401" s="167"/>
      <c r="D401" s="167"/>
      <c r="E401" s="167"/>
      <c r="F401" s="167"/>
      <c r="G401" s="167"/>
      <c r="H401" s="163"/>
      <c r="I401" s="168"/>
      <c r="J401" s="168"/>
      <c r="K401" s="167"/>
      <c r="L401" s="167"/>
      <c r="M401" s="167"/>
      <c r="N401" s="167"/>
    </row>
    <row r="402" spans="1:14" ht="12.75" customHeight="1" x14ac:dyDescent="0.25">
      <c r="A402" s="166"/>
      <c r="B402" s="167"/>
      <c r="C402" s="167"/>
      <c r="D402" s="167"/>
      <c r="E402" s="167"/>
      <c r="F402" s="167"/>
      <c r="G402" s="167"/>
      <c r="H402" s="163"/>
      <c r="I402" s="168"/>
      <c r="J402" s="168"/>
      <c r="K402" s="167"/>
      <c r="L402" s="167"/>
      <c r="M402" s="167"/>
      <c r="N402" s="167"/>
    </row>
    <row r="403" spans="1:14" ht="12.75" customHeight="1" x14ac:dyDescent="0.25">
      <c r="A403" s="166"/>
      <c r="B403" s="167"/>
      <c r="C403" s="167"/>
      <c r="D403" s="167"/>
      <c r="E403" s="167"/>
      <c r="F403" s="167"/>
      <c r="G403" s="167"/>
      <c r="H403" s="163"/>
      <c r="I403" s="168"/>
      <c r="J403" s="168"/>
      <c r="K403" s="167"/>
      <c r="L403" s="167"/>
      <c r="M403" s="167"/>
      <c r="N403" s="167"/>
    </row>
    <row r="404" spans="1:14" ht="12.75" customHeight="1" x14ac:dyDescent="0.25">
      <c r="A404" s="166"/>
      <c r="B404" s="167"/>
      <c r="C404" s="167"/>
      <c r="D404" s="167"/>
      <c r="E404" s="167"/>
      <c r="F404" s="167"/>
      <c r="G404" s="167"/>
      <c r="H404" s="163"/>
      <c r="I404" s="168"/>
      <c r="J404" s="168"/>
      <c r="K404" s="167"/>
      <c r="L404" s="167"/>
      <c r="M404" s="167"/>
      <c r="N404" s="167"/>
    </row>
    <row r="405" spans="1:14" ht="12.75" customHeight="1" x14ac:dyDescent="0.25">
      <c r="A405" s="166"/>
      <c r="B405" s="167"/>
      <c r="C405" s="167"/>
      <c r="D405" s="167"/>
      <c r="E405" s="167"/>
      <c r="F405" s="167"/>
      <c r="G405" s="167"/>
      <c r="H405" s="163"/>
      <c r="I405" s="168"/>
      <c r="J405" s="168"/>
      <c r="K405" s="167"/>
      <c r="L405" s="167"/>
      <c r="M405" s="167"/>
      <c r="N405" s="167"/>
    </row>
    <row r="406" spans="1:14" ht="12.75" customHeight="1" x14ac:dyDescent="0.25">
      <c r="A406" s="166"/>
      <c r="B406" s="167"/>
      <c r="C406" s="167"/>
      <c r="D406" s="167"/>
      <c r="E406" s="167"/>
      <c r="F406" s="167"/>
      <c r="G406" s="167"/>
      <c r="H406" s="163"/>
      <c r="I406" s="168"/>
      <c r="J406" s="168"/>
      <c r="K406" s="167"/>
      <c r="L406" s="167"/>
      <c r="M406" s="167"/>
      <c r="N406" s="167"/>
    </row>
    <row r="407" spans="1:14" ht="12.75" customHeight="1" x14ac:dyDescent="0.25">
      <c r="A407" s="166"/>
      <c r="B407" s="167"/>
      <c r="C407" s="167"/>
      <c r="D407" s="167"/>
      <c r="E407" s="167"/>
      <c r="F407" s="167"/>
      <c r="G407" s="167"/>
      <c r="H407" s="163"/>
      <c r="I407" s="168"/>
      <c r="J407" s="168"/>
      <c r="K407" s="167"/>
      <c r="L407" s="167"/>
      <c r="M407" s="167"/>
      <c r="N407" s="167"/>
    </row>
    <row r="408" spans="1:14" ht="12.75" customHeight="1" x14ac:dyDescent="0.25">
      <c r="A408" s="166"/>
      <c r="B408" s="167"/>
      <c r="C408" s="167"/>
      <c r="D408" s="167"/>
      <c r="E408" s="167"/>
      <c r="F408" s="167"/>
      <c r="G408" s="167"/>
      <c r="H408" s="163"/>
      <c r="I408" s="168"/>
      <c r="J408" s="168"/>
      <c r="K408" s="167"/>
      <c r="L408" s="167"/>
      <c r="M408" s="167"/>
      <c r="N408" s="167"/>
    </row>
    <row r="409" spans="1:14" ht="12.75" customHeight="1" x14ac:dyDescent="0.25">
      <c r="A409" s="166"/>
      <c r="B409" s="167"/>
      <c r="C409" s="167"/>
      <c r="D409" s="167"/>
      <c r="E409" s="167"/>
      <c r="F409" s="167"/>
      <c r="G409" s="167"/>
      <c r="H409" s="163"/>
      <c r="I409" s="168"/>
      <c r="J409" s="168"/>
      <c r="K409" s="167"/>
      <c r="L409" s="167"/>
      <c r="M409" s="167"/>
      <c r="N409" s="167"/>
    </row>
    <row r="410" spans="1:14" ht="12.75" customHeight="1" x14ac:dyDescent="0.25">
      <c r="A410" s="166"/>
      <c r="B410" s="167"/>
      <c r="C410" s="167"/>
      <c r="D410" s="167"/>
      <c r="E410" s="167"/>
      <c r="F410" s="167"/>
      <c r="G410" s="167"/>
      <c r="H410" s="163"/>
      <c r="I410" s="168"/>
      <c r="J410" s="168"/>
      <c r="K410" s="167"/>
      <c r="L410" s="167"/>
      <c r="M410" s="167"/>
      <c r="N410" s="167"/>
    </row>
    <row r="411" spans="1:14" ht="12.75" customHeight="1" x14ac:dyDescent="0.25">
      <c r="A411" s="166"/>
      <c r="B411" s="167"/>
      <c r="C411" s="167"/>
      <c r="D411" s="167"/>
      <c r="E411" s="167"/>
      <c r="F411" s="167"/>
      <c r="G411" s="167"/>
      <c r="H411" s="163"/>
      <c r="I411" s="168"/>
      <c r="J411" s="168"/>
      <c r="K411" s="167"/>
      <c r="L411" s="167"/>
      <c r="M411" s="167"/>
      <c r="N411" s="167"/>
    </row>
    <row r="412" spans="1:14" ht="12.75" customHeight="1" x14ac:dyDescent="0.25">
      <c r="A412" s="166"/>
      <c r="B412" s="167"/>
      <c r="C412" s="167"/>
      <c r="D412" s="167"/>
      <c r="E412" s="167"/>
      <c r="F412" s="167"/>
      <c r="G412" s="167"/>
      <c r="H412" s="163"/>
      <c r="I412" s="168"/>
      <c r="J412" s="168"/>
      <c r="K412" s="167"/>
      <c r="L412" s="167"/>
      <c r="M412" s="167"/>
      <c r="N412" s="167"/>
    </row>
    <row r="413" spans="1:14" ht="12.75" customHeight="1" x14ac:dyDescent="0.25">
      <c r="A413" s="166"/>
      <c r="B413" s="167"/>
      <c r="C413" s="167"/>
      <c r="D413" s="167"/>
      <c r="E413" s="167"/>
      <c r="F413" s="167"/>
      <c r="G413" s="167"/>
      <c r="H413" s="163"/>
      <c r="I413" s="168"/>
      <c r="J413" s="168"/>
      <c r="K413" s="167"/>
      <c r="L413" s="167"/>
      <c r="M413" s="167"/>
      <c r="N413" s="167"/>
    </row>
    <row r="414" spans="1:14" ht="12.75" customHeight="1" x14ac:dyDescent="0.25">
      <c r="A414" s="166"/>
      <c r="B414" s="167"/>
      <c r="C414" s="167"/>
      <c r="D414" s="167"/>
      <c r="E414" s="167"/>
      <c r="F414" s="167"/>
      <c r="G414" s="167"/>
      <c r="H414" s="163"/>
      <c r="I414" s="168"/>
      <c r="J414" s="168"/>
      <c r="K414" s="167"/>
      <c r="L414" s="167"/>
      <c r="M414" s="167"/>
      <c r="N414" s="167"/>
    </row>
    <row r="415" spans="1:14" ht="12.75" customHeight="1" x14ac:dyDescent="0.25">
      <c r="A415" s="166"/>
      <c r="B415" s="167"/>
      <c r="C415" s="167"/>
      <c r="D415" s="167"/>
      <c r="E415" s="167"/>
      <c r="F415" s="167"/>
      <c r="G415" s="167"/>
      <c r="H415" s="163"/>
      <c r="I415" s="168"/>
      <c r="J415" s="168"/>
      <c r="K415" s="167"/>
      <c r="L415" s="167"/>
      <c r="M415" s="167"/>
      <c r="N415" s="167"/>
    </row>
    <row r="416" spans="1:14" ht="12.75" customHeight="1" x14ac:dyDescent="0.25">
      <c r="A416" s="166"/>
      <c r="B416" s="167"/>
      <c r="C416" s="167"/>
      <c r="D416" s="167"/>
      <c r="E416" s="167"/>
      <c r="F416" s="167"/>
      <c r="G416" s="167"/>
      <c r="H416" s="163"/>
      <c r="I416" s="168"/>
      <c r="J416" s="168"/>
      <c r="K416" s="167"/>
      <c r="L416" s="167"/>
      <c r="M416" s="167"/>
      <c r="N416" s="167"/>
    </row>
    <row r="417" spans="1:14" ht="12.75" customHeight="1" x14ac:dyDescent="0.25">
      <c r="A417" s="166"/>
      <c r="B417" s="167"/>
      <c r="C417" s="167"/>
      <c r="D417" s="167"/>
      <c r="E417" s="167"/>
      <c r="F417" s="167"/>
      <c r="G417" s="167"/>
      <c r="H417" s="163"/>
      <c r="I417" s="168"/>
      <c r="J417" s="168"/>
      <c r="K417" s="167"/>
      <c r="L417" s="167"/>
      <c r="M417" s="167"/>
      <c r="N417" s="167"/>
    </row>
    <row r="418" spans="1:14" ht="12.75" customHeight="1" x14ac:dyDescent="0.25">
      <c r="A418" s="166"/>
      <c r="B418" s="167"/>
      <c r="C418" s="167"/>
      <c r="D418" s="167"/>
      <c r="E418" s="167"/>
      <c r="F418" s="167"/>
      <c r="G418" s="167"/>
      <c r="H418" s="163"/>
      <c r="I418" s="168"/>
      <c r="J418" s="168"/>
      <c r="K418" s="167"/>
      <c r="L418" s="167"/>
      <c r="M418" s="167"/>
      <c r="N418" s="167"/>
    </row>
    <row r="419" spans="1:14" ht="12.75" customHeight="1" x14ac:dyDescent="0.25">
      <c r="A419" s="166"/>
      <c r="B419" s="167"/>
      <c r="C419" s="167"/>
      <c r="D419" s="167"/>
      <c r="E419" s="167"/>
      <c r="F419" s="167"/>
      <c r="G419" s="167"/>
      <c r="H419" s="163"/>
      <c r="I419" s="168"/>
      <c r="J419" s="168"/>
      <c r="K419" s="167"/>
      <c r="L419" s="167"/>
      <c r="M419" s="167"/>
      <c r="N419" s="167"/>
    </row>
    <row r="420" spans="1:14" ht="12.75" customHeight="1" x14ac:dyDescent="0.25">
      <c r="A420" s="166"/>
      <c r="B420" s="167"/>
      <c r="C420" s="167"/>
      <c r="D420" s="167"/>
      <c r="E420" s="167"/>
      <c r="F420" s="167"/>
      <c r="G420" s="167"/>
      <c r="H420" s="163"/>
      <c r="I420" s="168"/>
      <c r="J420" s="168"/>
      <c r="K420" s="167"/>
      <c r="L420" s="167"/>
      <c r="M420" s="167"/>
      <c r="N420" s="167"/>
    </row>
    <row r="421" spans="1:14" ht="12.75" customHeight="1" x14ac:dyDescent="0.25">
      <c r="A421" s="166"/>
      <c r="B421" s="167"/>
      <c r="C421" s="167"/>
      <c r="D421" s="167"/>
      <c r="E421" s="167"/>
      <c r="F421" s="167"/>
      <c r="G421" s="167"/>
      <c r="H421" s="163"/>
      <c r="I421" s="168"/>
      <c r="J421" s="168"/>
      <c r="K421" s="167"/>
      <c r="L421" s="167"/>
      <c r="M421" s="167"/>
      <c r="N421" s="167"/>
    </row>
    <row r="422" spans="1:14" ht="12.75" customHeight="1" x14ac:dyDescent="0.25">
      <c r="A422" s="166"/>
      <c r="B422" s="167"/>
      <c r="C422" s="167"/>
      <c r="D422" s="167"/>
      <c r="E422" s="167"/>
      <c r="F422" s="167"/>
      <c r="G422" s="167"/>
      <c r="H422" s="163"/>
      <c r="I422" s="168"/>
      <c r="J422" s="168"/>
      <c r="K422" s="167"/>
      <c r="L422" s="167"/>
      <c r="M422" s="167"/>
      <c r="N422" s="167"/>
    </row>
    <row r="423" spans="1:14" ht="12.75" customHeight="1" x14ac:dyDescent="0.25">
      <c r="A423" s="166"/>
      <c r="B423" s="167"/>
      <c r="C423" s="167"/>
      <c r="D423" s="167"/>
      <c r="E423" s="167"/>
      <c r="F423" s="167"/>
      <c r="G423" s="167"/>
      <c r="H423" s="163"/>
      <c r="I423" s="168"/>
      <c r="J423" s="168"/>
      <c r="K423" s="167"/>
      <c r="L423" s="167"/>
      <c r="M423" s="167"/>
      <c r="N423" s="167"/>
    </row>
    <row r="424" spans="1:14" ht="12.75" customHeight="1" x14ac:dyDescent="0.25">
      <c r="A424" s="166"/>
      <c r="B424" s="167"/>
      <c r="C424" s="167"/>
      <c r="D424" s="167"/>
      <c r="E424" s="167"/>
      <c r="F424" s="167"/>
      <c r="G424" s="167"/>
      <c r="H424" s="163"/>
      <c r="I424" s="168"/>
      <c r="J424" s="168"/>
      <c r="K424" s="167"/>
      <c r="L424" s="167"/>
      <c r="M424" s="167"/>
      <c r="N424" s="167"/>
    </row>
    <row r="425" spans="1:14" ht="12.75" customHeight="1" x14ac:dyDescent="0.25">
      <c r="A425" s="166"/>
      <c r="B425" s="167"/>
      <c r="C425" s="167"/>
      <c r="D425" s="167"/>
      <c r="E425" s="167"/>
      <c r="F425" s="167"/>
      <c r="G425" s="167"/>
      <c r="H425" s="163"/>
      <c r="I425" s="168"/>
      <c r="J425" s="168"/>
      <c r="K425" s="167"/>
      <c r="L425" s="167"/>
      <c r="M425" s="167"/>
      <c r="N425" s="167"/>
    </row>
    <row r="426" spans="1:14" ht="12.75" customHeight="1" x14ac:dyDescent="0.25">
      <c r="A426" s="166"/>
      <c r="B426" s="167"/>
      <c r="C426" s="167"/>
      <c r="D426" s="167"/>
      <c r="E426" s="167"/>
      <c r="F426" s="167"/>
      <c r="G426" s="167"/>
      <c r="H426" s="163"/>
      <c r="I426" s="168"/>
      <c r="J426" s="168"/>
      <c r="K426" s="167"/>
      <c r="L426" s="167"/>
      <c r="M426" s="167"/>
      <c r="N426" s="167"/>
    </row>
    <row r="427" spans="1:14" ht="12.75" customHeight="1" x14ac:dyDescent="0.25">
      <c r="A427" s="166"/>
      <c r="B427" s="167"/>
      <c r="C427" s="167"/>
      <c r="D427" s="167"/>
      <c r="E427" s="167"/>
      <c r="F427" s="167"/>
      <c r="G427" s="167"/>
      <c r="H427" s="163"/>
      <c r="I427" s="168"/>
      <c r="J427" s="168"/>
      <c r="K427" s="167"/>
      <c r="L427" s="167"/>
      <c r="M427" s="167"/>
      <c r="N427" s="167"/>
    </row>
    <row r="428" spans="1:14" ht="12.75" customHeight="1" x14ac:dyDescent="0.25">
      <c r="A428" s="166"/>
      <c r="B428" s="167"/>
      <c r="C428" s="167"/>
      <c r="D428" s="167"/>
      <c r="E428" s="167"/>
      <c r="F428" s="167"/>
      <c r="G428" s="167"/>
      <c r="H428" s="163"/>
      <c r="I428" s="168"/>
      <c r="J428" s="168"/>
      <c r="K428" s="167"/>
      <c r="L428" s="167"/>
      <c r="M428" s="167"/>
      <c r="N428" s="167"/>
    </row>
    <row r="429" spans="1:14" ht="12.75" customHeight="1" x14ac:dyDescent="0.25">
      <c r="A429" s="166"/>
      <c r="B429" s="167"/>
      <c r="C429" s="167"/>
      <c r="D429" s="167"/>
      <c r="E429" s="167"/>
      <c r="F429" s="167"/>
      <c r="G429" s="167"/>
      <c r="H429" s="163"/>
      <c r="I429" s="168"/>
      <c r="J429" s="168"/>
      <c r="K429" s="167"/>
      <c r="L429" s="167"/>
      <c r="M429" s="167"/>
      <c r="N429" s="167"/>
    </row>
    <row r="430" spans="1:14" ht="12.75" customHeight="1" x14ac:dyDescent="0.25">
      <c r="A430" s="166"/>
      <c r="B430" s="167"/>
      <c r="C430" s="167"/>
      <c r="D430" s="167"/>
      <c r="E430" s="167"/>
      <c r="F430" s="167"/>
      <c r="G430" s="167"/>
      <c r="H430" s="163"/>
      <c r="I430" s="168"/>
      <c r="J430" s="168"/>
      <c r="K430" s="167"/>
      <c r="L430" s="167"/>
      <c r="M430" s="167"/>
      <c r="N430" s="167"/>
    </row>
    <row r="431" spans="1:14" ht="12.75" customHeight="1" x14ac:dyDescent="0.25">
      <c r="A431" s="166"/>
      <c r="B431" s="167"/>
      <c r="C431" s="167"/>
      <c r="D431" s="167"/>
      <c r="E431" s="167"/>
      <c r="F431" s="167"/>
      <c r="G431" s="167"/>
      <c r="H431" s="163"/>
      <c r="I431" s="168"/>
      <c r="J431" s="168"/>
      <c r="K431" s="167"/>
      <c r="L431" s="167"/>
      <c r="M431" s="167"/>
      <c r="N431" s="167"/>
    </row>
    <row r="432" spans="1:14" ht="12.75" customHeight="1" x14ac:dyDescent="0.25">
      <c r="A432" s="166"/>
      <c r="B432" s="167"/>
      <c r="C432" s="167"/>
      <c r="D432" s="167"/>
      <c r="E432" s="167"/>
      <c r="F432" s="167"/>
      <c r="G432" s="167"/>
      <c r="H432" s="163"/>
      <c r="I432" s="168"/>
      <c r="J432" s="168"/>
      <c r="K432" s="167"/>
      <c r="L432" s="167"/>
      <c r="M432" s="167"/>
      <c r="N432" s="167"/>
    </row>
    <row r="433" spans="1:14" ht="12.75" customHeight="1" x14ac:dyDescent="0.25">
      <c r="A433" s="166"/>
      <c r="B433" s="167"/>
      <c r="C433" s="167"/>
      <c r="D433" s="167"/>
      <c r="E433" s="167"/>
      <c r="F433" s="167"/>
      <c r="G433" s="167"/>
      <c r="H433" s="163"/>
      <c r="I433" s="168"/>
      <c r="J433" s="168"/>
      <c r="K433" s="167"/>
      <c r="L433" s="167"/>
      <c r="M433" s="167"/>
      <c r="N433" s="167"/>
    </row>
    <row r="434" spans="1:14" ht="12.75" customHeight="1" x14ac:dyDescent="0.25">
      <c r="A434" s="166"/>
      <c r="B434" s="167"/>
      <c r="C434" s="167"/>
      <c r="D434" s="167"/>
      <c r="E434" s="167"/>
      <c r="F434" s="167"/>
      <c r="G434" s="167"/>
      <c r="H434" s="163"/>
      <c r="I434" s="168"/>
      <c r="J434" s="168"/>
      <c r="K434" s="167"/>
      <c r="L434" s="167"/>
      <c r="M434" s="167"/>
      <c r="N434" s="167"/>
    </row>
    <row r="435" spans="1:14" ht="12.75" customHeight="1" x14ac:dyDescent="0.25">
      <c r="A435" s="166"/>
      <c r="B435" s="167"/>
      <c r="C435" s="167"/>
      <c r="D435" s="167"/>
      <c r="E435" s="167"/>
      <c r="F435" s="167"/>
      <c r="G435" s="167"/>
      <c r="H435" s="163"/>
      <c r="I435" s="168"/>
      <c r="J435" s="168"/>
      <c r="K435" s="167"/>
      <c r="L435" s="167"/>
      <c r="M435" s="167"/>
      <c r="N435" s="167"/>
    </row>
    <row r="436" spans="1:14" ht="12.75" customHeight="1" x14ac:dyDescent="0.25">
      <c r="A436" s="166"/>
      <c r="B436" s="167"/>
      <c r="C436" s="167"/>
      <c r="D436" s="167"/>
      <c r="E436" s="167"/>
      <c r="F436" s="167"/>
      <c r="G436" s="167"/>
      <c r="H436" s="163"/>
      <c r="I436" s="168"/>
      <c r="J436" s="168"/>
      <c r="K436" s="167"/>
      <c r="L436" s="167"/>
      <c r="M436" s="167"/>
      <c r="N436" s="167"/>
    </row>
    <row r="437" spans="1:14" ht="12.75" customHeight="1" x14ac:dyDescent="0.25">
      <c r="A437" s="166"/>
      <c r="B437" s="167"/>
      <c r="C437" s="167"/>
      <c r="D437" s="167"/>
      <c r="E437" s="167"/>
      <c r="F437" s="167"/>
      <c r="G437" s="167"/>
      <c r="H437" s="163"/>
      <c r="I437" s="168"/>
      <c r="J437" s="168"/>
      <c r="K437" s="167"/>
      <c r="L437" s="167"/>
      <c r="M437" s="167"/>
      <c r="N437" s="167"/>
    </row>
    <row r="438" spans="1:14" ht="12.75" customHeight="1" x14ac:dyDescent="0.25">
      <c r="A438" s="166"/>
      <c r="B438" s="167"/>
      <c r="C438" s="167"/>
      <c r="D438" s="167"/>
      <c r="E438" s="167"/>
      <c r="F438" s="167"/>
      <c r="G438" s="167"/>
      <c r="H438" s="163"/>
      <c r="I438" s="168"/>
      <c r="J438" s="168"/>
      <c r="K438" s="167"/>
      <c r="L438" s="167"/>
      <c r="M438" s="167"/>
      <c r="N438" s="167"/>
    </row>
    <row r="439" spans="1:14" ht="12.75" customHeight="1" x14ac:dyDescent="0.25">
      <c r="A439" s="166"/>
      <c r="B439" s="167"/>
      <c r="C439" s="167"/>
      <c r="D439" s="167"/>
      <c r="E439" s="167"/>
      <c r="F439" s="167"/>
      <c r="G439" s="167"/>
      <c r="H439" s="163"/>
      <c r="I439" s="168"/>
      <c r="J439" s="168"/>
      <c r="K439" s="167"/>
      <c r="L439" s="167"/>
      <c r="M439" s="167"/>
      <c r="N439" s="167"/>
    </row>
    <row r="440" spans="1:14" ht="12.75" customHeight="1" x14ac:dyDescent="0.25">
      <c r="A440" s="166"/>
      <c r="B440" s="167"/>
      <c r="C440" s="167"/>
      <c r="D440" s="167"/>
      <c r="E440" s="167"/>
      <c r="F440" s="167"/>
      <c r="G440" s="167"/>
      <c r="H440" s="163"/>
      <c r="I440" s="168"/>
      <c r="J440" s="168"/>
      <c r="K440" s="167"/>
      <c r="L440" s="167"/>
      <c r="M440" s="167"/>
      <c r="N440" s="167"/>
    </row>
    <row r="441" spans="1:14" ht="12.75" customHeight="1" x14ac:dyDescent="0.25">
      <c r="A441" s="166"/>
      <c r="B441" s="167"/>
      <c r="C441" s="167"/>
      <c r="D441" s="167"/>
      <c r="E441" s="167"/>
      <c r="F441" s="167"/>
      <c r="G441" s="167"/>
      <c r="H441" s="163"/>
      <c r="I441" s="168"/>
      <c r="J441" s="168"/>
      <c r="K441" s="167"/>
      <c r="L441" s="167"/>
      <c r="M441" s="167"/>
      <c r="N441" s="167"/>
    </row>
    <row r="442" spans="1:14" ht="12.75" customHeight="1" x14ac:dyDescent="0.25">
      <c r="A442" s="166"/>
      <c r="B442" s="167"/>
      <c r="C442" s="167"/>
      <c r="D442" s="167"/>
      <c r="E442" s="167"/>
      <c r="F442" s="167"/>
      <c r="G442" s="167"/>
      <c r="H442" s="163"/>
      <c r="I442" s="168"/>
      <c r="J442" s="168"/>
      <c r="K442" s="167"/>
      <c r="L442" s="167"/>
      <c r="M442" s="167"/>
      <c r="N442" s="167"/>
    </row>
    <row r="443" spans="1:14" ht="12.75" customHeight="1" x14ac:dyDescent="0.25">
      <c r="A443" s="166"/>
      <c r="B443" s="167"/>
      <c r="C443" s="167"/>
      <c r="D443" s="167"/>
      <c r="E443" s="167"/>
      <c r="F443" s="167"/>
      <c r="G443" s="167"/>
      <c r="H443" s="163"/>
      <c r="I443" s="168"/>
      <c r="J443" s="168"/>
      <c r="K443" s="167"/>
      <c r="L443" s="167"/>
      <c r="M443" s="167"/>
      <c r="N443" s="167"/>
    </row>
    <row r="444" spans="1:14" ht="12.75" customHeight="1" x14ac:dyDescent="0.25">
      <c r="A444" s="166"/>
      <c r="B444" s="167"/>
      <c r="C444" s="167"/>
      <c r="D444" s="167"/>
      <c r="E444" s="167"/>
      <c r="F444" s="167"/>
      <c r="G444" s="167"/>
      <c r="H444" s="163"/>
      <c r="I444" s="168"/>
      <c r="J444" s="168"/>
      <c r="K444" s="167"/>
      <c r="L444" s="167"/>
      <c r="M444" s="167"/>
      <c r="N444" s="167"/>
    </row>
    <row r="445" spans="1:14" ht="12.75" customHeight="1" x14ac:dyDescent="0.25">
      <c r="A445" s="166"/>
      <c r="B445" s="167"/>
      <c r="C445" s="167"/>
      <c r="D445" s="167"/>
      <c r="E445" s="167"/>
      <c r="F445" s="167"/>
      <c r="G445" s="167"/>
      <c r="H445" s="163"/>
      <c r="I445" s="168"/>
      <c r="J445" s="168"/>
      <c r="K445" s="167"/>
      <c r="L445" s="167"/>
      <c r="M445" s="167"/>
      <c r="N445" s="167"/>
    </row>
    <row r="446" spans="1:14" ht="12.75" customHeight="1" x14ac:dyDescent="0.25">
      <c r="A446" s="166"/>
      <c r="B446" s="167"/>
      <c r="C446" s="167"/>
      <c r="D446" s="167"/>
      <c r="E446" s="167"/>
      <c r="F446" s="167"/>
      <c r="G446" s="167"/>
      <c r="H446" s="163"/>
      <c r="I446" s="168"/>
      <c r="J446" s="168"/>
      <c r="K446" s="167"/>
      <c r="L446" s="167"/>
      <c r="M446" s="167"/>
      <c r="N446" s="167"/>
    </row>
    <row r="447" spans="1:14" ht="12.75" customHeight="1" x14ac:dyDescent="0.25">
      <c r="A447" s="166"/>
      <c r="B447" s="167"/>
      <c r="C447" s="167"/>
      <c r="D447" s="167"/>
      <c r="E447" s="167"/>
      <c r="F447" s="167"/>
      <c r="G447" s="167"/>
      <c r="H447" s="163"/>
      <c r="I447" s="168"/>
      <c r="J447" s="168"/>
      <c r="K447" s="167"/>
      <c r="L447" s="167"/>
      <c r="M447" s="167"/>
      <c r="N447" s="167"/>
    </row>
    <row r="448" spans="1:14" ht="12.75" customHeight="1" x14ac:dyDescent="0.25">
      <c r="A448" s="166"/>
      <c r="B448" s="167"/>
      <c r="C448" s="167"/>
      <c r="D448" s="167"/>
      <c r="E448" s="167"/>
      <c r="F448" s="167"/>
      <c r="G448" s="167"/>
      <c r="H448" s="163"/>
      <c r="I448" s="168"/>
      <c r="J448" s="168"/>
      <c r="K448" s="167"/>
      <c r="L448" s="167"/>
      <c r="M448" s="167"/>
      <c r="N448" s="167"/>
    </row>
    <row r="449" spans="1:14" ht="12.75" customHeight="1" x14ac:dyDescent="0.25">
      <c r="A449" s="166"/>
      <c r="B449" s="167"/>
      <c r="C449" s="167"/>
      <c r="D449" s="167"/>
      <c r="E449" s="167"/>
      <c r="F449" s="167"/>
      <c r="G449" s="167"/>
      <c r="H449" s="163"/>
      <c r="I449" s="168"/>
      <c r="J449" s="168"/>
      <c r="K449" s="167"/>
      <c r="L449" s="167"/>
      <c r="M449" s="167"/>
      <c r="N449" s="167"/>
    </row>
    <row r="450" spans="1:14" ht="12.75" customHeight="1" x14ac:dyDescent="0.25">
      <c r="A450" s="166"/>
      <c r="B450" s="167"/>
      <c r="C450" s="167"/>
      <c r="D450" s="167"/>
      <c r="E450" s="167"/>
      <c r="F450" s="167"/>
      <c r="G450" s="167"/>
      <c r="H450" s="163"/>
      <c r="I450" s="168"/>
      <c r="J450" s="168"/>
      <c r="K450" s="167"/>
      <c r="L450" s="167"/>
      <c r="M450" s="167"/>
      <c r="N450" s="167"/>
    </row>
    <row r="451" spans="1:14" ht="12.75" customHeight="1" x14ac:dyDescent="0.25">
      <c r="A451" s="166"/>
      <c r="B451" s="167"/>
      <c r="C451" s="167"/>
      <c r="D451" s="167"/>
      <c r="E451" s="167"/>
      <c r="F451" s="167"/>
      <c r="G451" s="167"/>
      <c r="H451" s="163"/>
      <c r="I451" s="168"/>
      <c r="J451" s="168"/>
      <c r="K451" s="167"/>
      <c r="L451" s="167"/>
      <c r="M451" s="167"/>
      <c r="N451" s="167"/>
    </row>
    <row r="452" spans="1:14" ht="12.75" customHeight="1" x14ac:dyDescent="0.25">
      <c r="A452" s="166"/>
      <c r="B452" s="167"/>
      <c r="C452" s="167"/>
      <c r="D452" s="167"/>
      <c r="E452" s="167"/>
      <c r="F452" s="167"/>
      <c r="G452" s="167"/>
      <c r="H452" s="163"/>
      <c r="I452" s="168"/>
      <c r="J452" s="168"/>
      <c r="K452" s="167"/>
      <c r="L452" s="167"/>
      <c r="M452" s="167"/>
      <c r="N452" s="167"/>
    </row>
    <row r="453" spans="1:14" ht="12.75" customHeight="1" x14ac:dyDescent="0.25">
      <c r="A453" s="166"/>
      <c r="B453" s="167"/>
      <c r="C453" s="167"/>
      <c r="D453" s="167"/>
      <c r="E453" s="167"/>
      <c r="F453" s="167"/>
      <c r="G453" s="167"/>
      <c r="H453" s="163"/>
      <c r="I453" s="168"/>
      <c r="J453" s="168"/>
      <c r="K453" s="167"/>
      <c r="L453" s="167"/>
      <c r="M453" s="167"/>
      <c r="N453" s="167"/>
    </row>
    <row r="454" spans="1:14" ht="12.75" customHeight="1" x14ac:dyDescent="0.25">
      <c r="A454" s="166"/>
      <c r="B454" s="167"/>
      <c r="C454" s="167"/>
      <c r="D454" s="167"/>
      <c r="E454" s="167"/>
      <c r="F454" s="167"/>
      <c r="G454" s="167"/>
      <c r="H454" s="163"/>
      <c r="I454" s="168"/>
      <c r="J454" s="168"/>
      <c r="K454" s="167"/>
      <c r="L454" s="167"/>
      <c r="M454" s="167"/>
      <c r="N454" s="167"/>
    </row>
    <row r="455" spans="1:14" ht="12.75" customHeight="1" x14ac:dyDescent="0.25">
      <c r="A455" s="166"/>
      <c r="B455" s="167"/>
      <c r="C455" s="167"/>
      <c r="D455" s="167"/>
      <c r="E455" s="167"/>
      <c r="F455" s="167"/>
      <c r="G455" s="167"/>
      <c r="H455" s="163"/>
      <c r="I455" s="168"/>
      <c r="J455" s="168"/>
      <c r="K455" s="167"/>
      <c r="L455" s="167"/>
      <c r="M455" s="167"/>
      <c r="N455" s="167"/>
    </row>
    <row r="456" spans="1:14" ht="12.75" customHeight="1" x14ac:dyDescent="0.25">
      <c r="A456" s="166"/>
      <c r="B456" s="167"/>
      <c r="C456" s="167"/>
      <c r="D456" s="167"/>
      <c r="E456" s="167"/>
      <c r="F456" s="167"/>
      <c r="G456" s="167"/>
      <c r="H456" s="163"/>
      <c r="I456" s="168"/>
      <c r="J456" s="168"/>
      <c r="K456" s="167"/>
      <c r="L456" s="167"/>
      <c r="M456" s="167"/>
      <c r="N456" s="167"/>
    </row>
    <row r="457" spans="1:14" ht="12.75" customHeight="1" x14ac:dyDescent="0.25">
      <c r="A457" s="166"/>
      <c r="B457" s="167"/>
      <c r="C457" s="167"/>
      <c r="D457" s="167"/>
      <c r="E457" s="167"/>
      <c r="F457" s="167"/>
      <c r="G457" s="167"/>
      <c r="H457" s="163"/>
      <c r="I457" s="168"/>
      <c r="J457" s="168"/>
      <c r="K457" s="167"/>
      <c r="L457" s="167"/>
      <c r="M457" s="167"/>
      <c r="N457" s="167"/>
    </row>
    <row r="458" spans="1:14" ht="12.75" customHeight="1" x14ac:dyDescent="0.25">
      <c r="A458" s="166"/>
      <c r="B458" s="167"/>
      <c r="C458" s="167"/>
      <c r="D458" s="167"/>
      <c r="E458" s="167"/>
      <c r="F458" s="167"/>
      <c r="G458" s="167"/>
      <c r="H458" s="163"/>
      <c r="I458" s="168"/>
      <c r="J458" s="168"/>
      <c r="K458" s="167"/>
      <c r="L458" s="167"/>
      <c r="M458" s="167"/>
      <c r="N458" s="167"/>
    </row>
    <row r="459" spans="1:14" ht="12.75" customHeight="1" x14ac:dyDescent="0.25">
      <c r="A459" s="166"/>
      <c r="B459" s="167"/>
      <c r="C459" s="167"/>
      <c r="D459" s="167"/>
      <c r="E459" s="167"/>
      <c r="F459" s="167"/>
      <c r="G459" s="167"/>
      <c r="H459" s="163"/>
      <c r="I459" s="168"/>
      <c r="J459" s="168"/>
      <c r="K459" s="167"/>
      <c r="L459" s="167"/>
      <c r="M459" s="167"/>
      <c r="N459" s="167"/>
    </row>
    <row r="460" spans="1:14" ht="12.75" customHeight="1" x14ac:dyDescent="0.25">
      <c r="A460" s="166"/>
      <c r="B460" s="167"/>
      <c r="C460" s="167"/>
      <c r="D460" s="167"/>
      <c r="E460" s="167"/>
      <c r="F460" s="167"/>
      <c r="G460" s="167"/>
      <c r="H460" s="163"/>
      <c r="I460" s="168"/>
      <c r="J460" s="168"/>
      <c r="K460" s="167"/>
      <c r="L460" s="167"/>
      <c r="M460" s="167"/>
      <c r="N460" s="167"/>
    </row>
    <row r="461" spans="1:14" ht="12.75" customHeight="1" x14ac:dyDescent="0.25">
      <c r="A461" s="166"/>
      <c r="B461" s="167"/>
      <c r="C461" s="167"/>
      <c r="D461" s="167"/>
      <c r="E461" s="167"/>
      <c r="F461" s="167"/>
      <c r="G461" s="167"/>
      <c r="H461" s="163"/>
      <c r="I461" s="168"/>
      <c r="J461" s="168"/>
      <c r="K461" s="167"/>
      <c r="L461" s="167"/>
      <c r="M461" s="167"/>
      <c r="N461" s="167"/>
    </row>
    <row r="462" spans="1:14" ht="12.75" customHeight="1" x14ac:dyDescent="0.25">
      <c r="A462" s="166"/>
      <c r="B462" s="167"/>
      <c r="C462" s="167"/>
      <c r="D462" s="167"/>
      <c r="E462" s="167"/>
      <c r="F462" s="167"/>
      <c r="G462" s="167"/>
      <c r="H462" s="163"/>
      <c r="I462" s="168"/>
      <c r="J462" s="168"/>
      <c r="K462" s="167"/>
      <c r="L462" s="167"/>
      <c r="M462" s="167"/>
      <c r="N462" s="167"/>
    </row>
    <row r="463" spans="1:14" ht="12.75" customHeight="1" x14ac:dyDescent="0.25">
      <c r="A463" s="166"/>
      <c r="B463" s="167"/>
      <c r="C463" s="167"/>
      <c r="D463" s="167"/>
      <c r="E463" s="167"/>
      <c r="F463" s="167"/>
      <c r="G463" s="167"/>
      <c r="H463" s="163"/>
      <c r="I463" s="168"/>
      <c r="J463" s="168"/>
      <c r="K463" s="167"/>
      <c r="L463" s="167"/>
      <c r="M463" s="167"/>
      <c r="N463" s="167"/>
    </row>
    <row r="464" spans="1:14" ht="12.75" customHeight="1" x14ac:dyDescent="0.25">
      <c r="A464" s="166"/>
      <c r="B464" s="167"/>
      <c r="C464" s="167"/>
      <c r="D464" s="167"/>
      <c r="E464" s="167"/>
      <c r="F464" s="167"/>
      <c r="G464" s="167"/>
      <c r="H464" s="163"/>
      <c r="I464" s="168"/>
      <c r="J464" s="168"/>
      <c r="K464" s="167"/>
      <c r="L464" s="167"/>
      <c r="M464" s="167"/>
      <c r="N464" s="167"/>
    </row>
    <row r="465" spans="1:14" ht="12.75" customHeight="1" x14ac:dyDescent="0.25">
      <c r="A465" s="166"/>
      <c r="B465" s="167"/>
      <c r="C465" s="167"/>
      <c r="D465" s="167"/>
      <c r="E465" s="167"/>
      <c r="F465" s="167"/>
      <c r="G465" s="167"/>
      <c r="H465" s="163"/>
      <c r="I465" s="168"/>
      <c r="J465" s="168"/>
      <c r="K465" s="167"/>
      <c r="L465" s="167"/>
      <c r="M465" s="167"/>
      <c r="N465" s="167"/>
    </row>
    <row r="466" spans="1:14" ht="12.75" customHeight="1" x14ac:dyDescent="0.25">
      <c r="A466" s="166"/>
      <c r="B466" s="167"/>
      <c r="C466" s="167"/>
      <c r="D466" s="167"/>
      <c r="E466" s="167"/>
      <c r="F466" s="167"/>
      <c r="G466" s="167"/>
      <c r="H466" s="163"/>
      <c r="I466" s="168"/>
      <c r="J466" s="168"/>
      <c r="K466" s="167"/>
      <c r="L466" s="167"/>
      <c r="M466" s="167"/>
      <c r="N466" s="167"/>
    </row>
    <row r="467" spans="1:14" ht="12.75" customHeight="1" x14ac:dyDescent="0.25">
      <c r="A467" s="166"/>
      <c r="B467" s="167"/>
      <c r="C467" s="167"/>
      <c r="D467" s="167"/>
      <c r="E467" s="167"/>
      <c r="F467" s="167"/>
      <c r="G467" s="167"/>
      <c r="H467" s="163"/>
      <c r="I467" s="168"/>
      <c r="J467" s="168"/>
      <c r="K467" s="167"/>
      <c r="L467" s="167"/>
      <c r="M467" s="167"/>
      <c r="N467" s="167"/>
    </row>
    <row r="468" spans="1:14" ht="12.75" customHeight="1" x14ac:dyDescent="0.25">
      <c r="A468" s="166"/>
      <c r="B468" s="167"/>
      <c r="C468" s="167"/>
      <c r="D468" s="167"/>
      <c r="E468" s="167"/>
      <c r="F468" s="167"/>
      <c r="G468" s="167"/>
      <c r="H468" s="163"/>
      <c r="I468" s="168"/>
      <c r="J468" s="168"/>
      <c r="K468" s="167"/>
      <c r="L468" s="167"/>
      <c r="M468" s="167"/>
      <c r="N468" s="167"/>
    </row>
    <row r="469" spans="1:14" ht="12.75" customHeight="1" x14ac:dyDescent="0.25">
      <c r="A469" s="166"/>
      <c r="B469" s="167"/>
      <c r="C469" s="167"/>
      <c r="D469" s="167"/>
      <c r="E469" s="167"/>
      <c r="F469" s="167"/>
      <c r="G469" s="167"/>
      <c r="H469" s="163"/>
      <c r="I469" s="168"/>
      <c r="J469" s="168"/>
      <c r="K469" s="167"/>
      <c r="L469" s="167"/>
      <c r="M469" s="167"/>
      <c r="N469" s="167"/>
    </row>
    <row r="470" spans="1:14" ht="12.75" customHeight="1" x14ac:dyDescent="0.25">
      <c r="A470" s="166"/>
      <c r="B470" s="167"/>
      <c r="C470" s="167"/>
      <c r="D470" s="167"/>
      <c r="E470" s="167"/>
      <c r="F470" s="167"/>
      <c r="G470" s="167"/>
      <c r="H470" s="163"/>
      <c r="I470" s="168"/>
      <c r="J470" s="168"/>
      <c r="K470" s="167"/>
      <c r="L470" s="167"/>
      <c r="M470" s="167"/>
      <c r="N470" s="167"/>
    </row>
    <row r="471" spans="1:14" ht="12.75" customHeight="1" x14ac:dyDescent="0.25">
      <c r="A471" s="166"/>
      <c r="B471" s="167"/>
      <c r="C471" s="167"/>
      <c r="D471" s="167"/>
      <c r="E471" s="167"/>
      <c r="F471" s="167"/>
      <c r="G471" s="167"/>
      <c r="H471" s="163"/>
      <c r="I471" s="168"/>
      <c r="J471" s="168"/>
      <c r="K471" s="167"/>
      <c r="L471" s="167"/>
      <c r="M471" s="167"/>
      <c r="N471" s="167"/>
    </row>
    <row r="472" spans="1:14" ht="12.75" customHeight="1" x14ac:dyDescent="0.25">
      <c r="A472" s="166"/>
      <c r="B472" s="167"/>
      <c r="C472" s="167"/>
      <c r="D472" s="167"/>
      <c r="E472" s="167"/>
      <c r="F472" s="167"/>
      <c r="G472" s="167"/>
      <c r="H472" s="163"/>
      <c r="I472" s="168"/>
      <c r="J472" s="168"/>
      <c r="K472" s="167"/>
      <c r="L472" s="167"/>
      <c r="M472" s="167"/>
      <c r="N472" s="167"/>
    </row>
    <row r="473" spans="1:14" ht="12.75" customHeight="1" x14ac:dyDescent="0.25">
      <c r="A473" s="166"/>
      <c r="B473" s="167"/>
      <c r="C473" s="167"/>
      <c r="D473" s="167"/>
      <c r="E473" s="167"/>
      <c r="F473" s="167"/>
      <c r="G473" s="167"/>
      <c r="H473" s="163"/>
      <c r="I473" s="168"/>
      <c r="J473" s="168"/>
      <c r="K473" s="167"/>
      <c r="L473" s="167"/>
      <c r="M473" s="167"/>
      <c r="N473" s="167"/>
    </row>
    <row r="474" spans="1:14" ht="12.75" customHeight="1" x14ac:dyDescent="0.25">
      <c r="A474" s="166"/>
      <c r="B474" s="167"/>
      <c r="C474" s="167"/>
      <c r="D474" s="167"/>
      <c r="E474" s="167"/>
      <c r="F474" s="167"/>
      <c r="G474" s="167"/>
      <c r="H474" s="163"/>
      <c r="I474" s="168"/>
      <c r="J474" s="168"/>
      <c r="K474" s="167"/>
      <c r="L474" s="167"/>
      <c r="M474" s="167"/>
      <c r="N474" s="167"/>
    </row>
    <row r="475" spans="1:14" ht="12.75" customHeight="1" x14ac:dyDescent="0.25">
      <c r="A475" s="166"/>
      <c r="B475" s="167"/>
      <c r="C475" s="167"/>
      <c r="D475" s="167"/>
      <c r="E475" s="167"/>
      <c r="F475" s="167"/>
      <c r="G475" s="167"/>
      <c r="H475" s="163"/>
      <c r="I475" s="168"/>
      <c r="J475" s="168"/>
      <c r="K475" s="167"/>
      <c r="L475" s="167"/>
      <c r="M475" s="167"/>
      <c r="N475" s="167"/>
    </row>
    <row r="476" spans="1:14" ht="12.75" customHeight="1" x14ac:dyDescent="0.25">
      <c r="A476" s="166"/>
      <c r="B476" s="167"/>
      <c r="C476" s="167"/>
      <c r="D476" s="167"/>
      <c r="E476" s="167"/>
      <c r="F476" s="167"/>
      <c r="G476" s="167"/>
      <c r="H476" s="163"/>
      <c r="I476" s="168"/>
      <c r="J476" s="168"/>
      <c r="K476" s="167"/>
      <c r="L476" s="167"/>
      <c r="M476" s="167"/>
      <c r="N476" s="167"/>
    </row>
    <row r="477" spans="1:14" ht="12.75" customHeight="1" x14ac:dyDescent="0.25">
      <c r="A477" s="166"/>
      <c r="B477" s="167"/>
      <c r="C477" s="167"/>
      <c r="D477" s="167"/>
      <c r="E477" s="167"/>
      <c r="F477" s="167"/>
      <c r="G477" s="167"/>
      <c r="H477" s="163"/>
      <c r="I477" s="168"/>
      <c r="J477" s="168"/>
      <c r="K477" s="167"/>
      <c r="L477" s="167"/>
      <c r="M477" s="167"/>
      <c r="N477" s="167"/>
    </row>
    <row r="478" spans="1:14" ht="12.75" customHeight="1" x14ac:dyDescent="0.25">
      <c r="A478" s="166"/>
      <c r="B478" s="167"/>
      <c r="C478" s="167"/>
      <c r="D478" s="167"/>
      <c r="E478" s="167"/>
      <c r="F478" s="167"/>
      <c r="G478" s="167"/>
      <c r="H478" s="163"/>
      <c r="I478" s="168"/>
      <c r="J478" s="168"/>
      <c r="K478" s="167"/>
      <c r="L478" s="167"/>
      <c r="M478" s="167"/>
      <c r="N478" s="167"/>
    </row>
    <row r="479" spans="1:14" ht="12.75" customHeight="1" x14ac:dyDescent="0.25">
      <c r="A479" s="166"/>
      <c r="B479" s="167"/>
      <c r="C479" s="167"/>
      <c r="D479" s="167"/>
      <c r="E479" s="167"/>
      <c r="F479" s="167"/>
      <c r="G479" s="167"/>
      <c r="H479" s="163"/>
      <c r="I479" s="168"/>
      <c r="J479" s="168"/>
      <c r="K479" s="167"/>
      <c r="L479" s="167"/>
      <c r="M479" s="167"/>
      <c r="N479" s="167"/>
    </row>
    <row r="480" spans="1:14" ht="12.75" customHeight="1" x14ac:dyDescent="0.25">
      <c r="A480" s="166"/>
      <c r="B480" s="167"/>
      <c r="C480" s="167"/>
      <c r="D480" s="167"/>
      <c r="E480" s="167"/>
      <c r="F480" s="167"/>
      <c r="G480" s="167"/>
      <c r="H480" s="163"/>
      <c r="I480" s="168"/>
      <c r="J480" s="168"/>
      <c r="K480" s="167"/>
      <c r="L480" s="167"/>
      <c r="M480" s="167"/>
      <c r="N480" s="167"/>
    </row>
    <row r="481" spans="1:14" ht="12.75" customHeight="1" x14ac:dyDescent="0.25">
      <c r="A481" s="166"/>
      <c r="B481" s="167"/>
      <c r="C481" s="167"/>
      <c r="D481" s="167"/>
      <c r="E481" s="167"/>
      <c r="F481" s="167"/>
      <c r="G481" s="167"/>
      <c r="H481" s="163"/>
      <c r="I481" s="168"/>
      <c r="J481" s="168"/>
      <c r="K481" s="167"/>
      <c r="L481" s="167"/>
      <c r="M481" s="167"/>
      <c r="N481" s="167"/>
    </row>
    <row r="482" spans="1:14" ht="12.75" customHeight="1" x14ac:dyDescent="0.25">
      <c r="A482" s="166"/>
      <c r="B482" s="167"/>
      <c r="C482" s="167"/>
      <c r="D482" s="167"/>
      <c r="E482" s="167"/>
      <c r="F482" s="167"/>
      <c r="G482" s="167"/>
      <c r="H482" s="163"/>
      <c r="I482" s="168"/>
      <c r="J482" s="168"/>
      <c r="K482" s="167"/>
      <c r="L482" s="167"/>
      <c r="M482" s="167"/>
      <c r="N482" s="167"/>
    </row>
    <row r="483" spans="1:14" ht="12.75" customHeight="1" x14ac:dyDescent="0.25">
      <c r="A483" s="166"/>
      <c r="B483" s="167"/>
      <c r="C483" s="167"/>
      <c r="D483" s="167"/>
      <c r="E483" s="167"/>
      <c r="F483" s="167"/>
      <c r="G483" s="167"/>
      <c r="H483" s="163"/>
      <c r="I483" s="168"/>
      <c r="J483" s="168"/>
      <c r="K483" s="167"/>
      <c r="L483" s="167"/>
      <c r="M483" s="167"/>
      <c r="N483" s="167"/>
    </row>
    <row r="484" spans="1:14" ht="12.75" customHeight="1" x14ac:dyDescent="0.25">
      <c r="A484" s="166"/>
      <c r="B484" s="167"/>
      <c r="C484" s="167"/>
      <c r="D484" s="167"/>
      <c r="E484" s="167"/>
      <c r="F484" s="167"/>
      <c r="G484" s="167"/>
      <c r="H484" s="163"/>
      <c r="I484" s="168"/>
      <c r="J484" s="168"/>
      <c r="K484" s="167"/>
      <c r="L484" s="167"/>
      <c r="M484" s="167"/>
      <c r="N484" s="167"/>
    </row>
    <row r="485" spans="1:14" ht="12.75" customHeight="1" x14ac:dyDescent="0.25">
      <c r="A485" s="166"/>
      <c r="B485" s="167"/>
      <c r="C485" s="167"/>
      <c r="D485" s="167"/>
      <c r="E485" s="167"/>
      <c r="F485" s="167"/>
      <c r="G485" s="167"/>
      <c r="H485" s="163"/>
      <c r="I485" s="168"/>
      <c r="J485" s="168"/>
      <c r="K485" s="167"/>
      <c r="L485" s="167"/>
      <c r="M485" s="167"/>
      <c r="N485" s="167"/>
    </row>
    <row r="486" spans="1:14" ht="12.75" customHeight="1" x14ac:dyDescent="0.25">
      <c r="A486" s="166"/>
      <c r="B486" s="167"/>
      <c r="C486" s="167"/>
      <c r="D486" s="167"/>
      <c r="E486" s="167"/>
      <c r="F486" s="167"/>
      <c r="G486" s="167"/>
      <c r="H486" s="163"/>
      <c r="I486" s="168"/>
      <c r="J486" s="168"/>
      <c r="K486" s="167"/>
      <c r="L486" s="167"/>
      <c r="M486" s="167"/>
      <c r="N486" s="167"/>
    </row>
    <row r="487" spans="1:14" ht="12.75" customHeight="1" x14ac:dyDescent="0.25">
      <c r="A487" s="166"/>
      <c r="B487" s="167"/>
      <c r="C487" s="167"/>
      <c r="D487" s="167"/>
      <c r="E487" s="167"/>
      <c r="F487" s="167"/>
      <c r="G487" s="167"/>
      <c r="H487" s="163"/>
      <c r="I487" s="168"/>
      <c r="J487" s="168"/>
      <c r="K487" s="167"/>
      <c r="L487" s="167"/>
      <c r="M487" s="167"/>
      <c r="N487" s="167"/>
    </row>
    <row r="488" spans="1:14" ht="12.75" customHeight="1" x14ac:dyDescent="0.25">
      <c r="A488" s="166"/>
      <c r="B488" s="167"/>
      <c r="C488" s="167"/>
      <c r="D488" s="167"/>
      <c r="E488" s="167"/>
      <c r="F488" s="167"/>
      <c r="G488" s="167"/>
      <c r="H488" s="163"/>
      <c r="I488" s="168"/>
      <c r="J488" s="168"/>
      <c r="K488" s="167"/>
      <c r="L488" s="167"/>
      <c r="M488" s="167"/>
      <c r="N488" s="167"/>
    </row>
    <row r="489" spans="1:14" ht="12.75" customHeight="1" x14ac:dyDescent="0.25">
      <c r="A489" s="166"/>
      <c r="B489" s="167"/>
      <c r="C489" s="167"/>
      <c r="D489" s="167"/>
      <c r="E489" s="167"/>
      <c r="F489" s="167"/>
      <c r="G489" s="167"/>
      <c r="H489" s="163"/>
      <c r="I489" s="168"/>
      <c r="J489" s="168"/>
      <c r="K489" s="167"/>
      <c r="L489" s="167"/>
      <c r="M489" s="167"/>
      <c r="N489" s="167"/>
    </row>
    <row r="490" spans="1:14" ht="12.75" customHeight="1" x14ac:dyDescent="0.25">
      <c r="A490" s="166"/>
      <c r="B490" s="167"/>
      <c r="C490" s="167"/>
      <c r="D490" s="167"/>
      <c r="E490" s="167"/>
      <c r="F490" s="167"/>
      <c r="G490" s="167"/>
      <c r="H490" s="163"/>
      <c r="I490" s="168"/>
      <c r="J490" s="168"/>
      <c r="K490" s="167"/>
      <c r="L490" s="167"/>
      <c r="M490" s="167"/>
      <c r="N490" s="167"/>
    </row>
    <row r="491" spans="1:14" ht="12.75" customHeight="1" x14ac:dyDescent="0.25">
      <c r="A491" s="166"/>
      <c r="B491" s="167"/>
      <c r="C491" s="167"/>
      <c r="D491" s="167"/>
      <c r="E491" s="167"/>
      <c r="F491" s="167"/>
      <c r="G491" s="167"/>
      <c r="H491" s="163"/>
      <c r="I491" s="168"/>
      <c r="J491" s="168"/>
      <c r="K491" s="167"/>
      <c r="L491" s="167"/>
      <c r="M491" s="167"/>
      <c r="N491" s="167"/>
    </row>
    <row r="492" spans="1:14" ht="12.75" customHeight="1" x14ac:dyDescent="0.25">
      <c r="A492" s="166"/>
      <c r="B492" s="167"/>
      <c r="C492" s="167"/>
      <c r="D492" s="167"/>
      <c r="E492" s="167"/>
      <c r="F492" s="167"/>
      <c r="G492" s="167"/>
      <c r="H492" s="163"/>
      <c r="I492" s="168"/>
      <c r="J492" s="168"/>
      <c r="K492" s="167"/>
      <c r="L492" s="167"/>
      <c r="M492" s="167"/>
      <c r="N492" s="167"/>
    </row>
    <row r="493" spans="1:14" ht="12.75" customHeight="1" x14ac:dyDescent="0.25">
      <c r="A493" s="166"/>
      <c r="B493" s="167"/>
      <c r="C493" s="167"/>
      <c r="D493" s="167"/>
      <c r="E493" s="167"/>
      <c r="F493" s="167"/>
      <c r="G493" s="167"/>
      <c r="H493" s="163"/>
      <c r="I493" s="168"/>
      <c r="J493" s="168"/>
      <c r="K493" s="167"/>
      <c r="L493" s="167"/>
      <c r="M493" s="167"/>
      <c r="N493" s="167"/>
    </row>
    <row r="494" spans="1:14" ht="12.75" customHeight="1" x14ac:dyDescent="0.25">
      <c r="A494" s="166"/>
      <c r="B494" s="167"/>
      <c r="C494" s="167"/>
      <c r="D494" s="167"/>
      <c r="E494" s="167"/>
      <c r="F494" s="167"/>
      <c r="G494" s="167"/>
      <c r="H494" s="163"/>
      <c r="I494" s="168"/>
      <c r="J494" s="168"/>
      <c r="K494" s="167"/>
      <c r="L494" s="167"/>
      <c r="M494" s="167"/>
      <c r="N494" s="167"/>
    </row>
    <row r="495" spans="1:14" ht="12.75" customHeight="1" x14ac:dyDescent="0.25">
      <c r="A495" s="166"/>
      <c r="B495" s="167"/>
      <c r="C495" s="167"/>
      <c r="D495" s="167"/>
      <c r="E495" s="167"/>
      <c r="F495" s="167"/>
      <c r="G495" s="167"/>
      <c r="H495" s="163"/>
      <c r="I495" s="168"/>
      <c r="J495" s="168"/>
      <c r="K495" s="167"/>
      <c r="L495" s="167"/>
      <c r="M495" s="167"/>
      <c r="N495" s="167"/>
    </row>
    <row r="496" spans="1:14" ht="12.75" customHeight="1" x14ac:dyDescent="0.25">
      <c r="A496" s="166"/>
      <c r="B496" s="167"/>
      <c r="C496" s="167"/>
      <c r="D496" s="167"/>
      <c r="E496" s="167"/>
      <c r="F496" s="167"/>
      <c r="G496" s="167"/>
      <c r="H496" s="163"/>
      <c r="I496" s="168"/>
      <c r="J496" s="168"/>
      <c r="K496" s="167"/>
      <c r="L496" s="167"/>
      <c r="M496" s="167"/>
      <c r="N496" s="167"/>
    </row>
    <row r="497" spans="1:14" ht="12.75" customHeight="1" x14ac:dyDescent="0.25">
      <c r="A497" s="166"/>
      <c r="B497" s="167"/>
      <c r="C497" s="167"/>
      <c r="D497" s="167"/>
      <c r="E497" s="167"/>
      <c r="F497" s="167"/>
      <c r="G497" s="167"/>
      <c r="H497" s="163"/>
      <c r="I497" s="168"/>
      <c r="J497" s="168"/>
      <c r="K497" s="167"/>
      <c r="L497" s="167"/>
      <c r="M497" s="167"/>
      <c r="N497" s="167"/>
    </row>
    <row r="498" spans="1:14" ht="12.75" customHeight="1" x14ac:dyDescent="0.25">
      <c r="A498" s="166"/>
      <c r="B498" s="167"/>
      <c r="C498" s="167"/>
      <c r="D498" s="167"/>
      <c r="E498" s="167"/>
      <c r="F498" s="167"/>
      <c r="G498" s="167"/>
      <c r="H498" s="163"/>
      <c r="I498" s="168"/>
      <c r="J498" s="168"/>
      <c r="K498" s="167"/>
      <c r="L498" s="167"/>
      <c r="M498" s="167"/>
      <c r="N498" s="167"/>
    </row>
    <row r="499" spans="1:14" ht="12.75" customHeight="1" x14ac:dyDescent="0.25">
      <c r="A499" s="166"/>
      <c r="B499" s="167"/>
      <c r="C499" s="167"/>
      <c r="D499" s="167"/>
      <c r="E499" s="167"/>
      <c r="F499" s="167"/>
      <c r="G499" s="167"/>
      <c r="H499" s="163"/>
      <c r="I499" s="168"/>
      <c r="J499" s="168"/>
      <c r="K499" s="167"/>
      <c r="L499" s="167"/>
      <c r="M499" s="167"/>
      <c r="N499" s="167"/>
    </row>
    <row r="500" spans="1:14" ht="12.75" customHeight="1" x14ac:dyDescent="0.25">
      <c r="A500" s="166"/>
      <c r="B500" s="167"/>
      <c r="C500" s="167"/>
      <c r="D500" s="167"/>
      <c r="E500" s="167"/>
      <c r="F500" s="167"/>
      <c r="G500" s="167"/>
      <c r="H500" s="163"/>
      <c r="I500" s="168"/>
      <c r="J500" s="168"/>
      <c r="K500" s="167"/>
      <c r="L500" s="167"/>
      <c r="M500" s="167"/>
      <c r="N500" s="167"/>
    </row>
    <row r="501" spans="1:14" ht="12.75" customHeight="1" x14ac:dyDescent="0.25">
      <c r="A501" s="150"/>
      <c r="B501" s="4"/>
      <c r="C501" s="4"/>
      <c r="E501" s="4"/>
      <c r="F501" s="4"/>
      <c r="G501" s="4"/>
      <c r="H501" s="132"/>
      <c r="I501" s="155"/>
      <c r="J501" s="155"/>
      <c r="K501" s="4"/>
      <c r="L501" s="4"/>
      <c r="M501" s="4"/>
      <c r="N501" s="4"/>
    </row>
    <row r="502" spans="1:14" ht="12.75" customHeight="1" x14ac:dyDescent="0.25">
      <c r="A502" s="150"/>
      <c r="B502" s="4"/>
      <c r="C502" s="4"/>
      <c r="E502" s="4"/>
      <c r="F502" s="4"/>
      <c r="G502" s="4"/>
      <c r="H502" s="132"/>
      <c r="I502" s="155"/>
      <c r="J502" s="155"/>
      <c r="K502" s="4"/>
      <c r="L502" s="4"/>
      <c r="M502" s="4"/>
      <c r="N502" s="4"/>
    </row>
    <row r="503" spans="1:14" ht="12.75" customHeight="1" x14ac:dyDescent="0.25">
      <c r="A503" s="150"/>
      <c r="B503" s="4"/>
      <c r="C503" s="4"/>
      <c r="E503" s="4"/>
      <c r="F503" s="4"/>
      <c r="G503" s="4"/>
      <c r="H503" s="132"/>
      <c r="I503" s="155"/>
      <c r="J503" s="155"/>
      <c r="K503" s="4"/>
      <c r="L503" s="4"/>
      <c r="M503" s="4"/>
      <c r="N503" s="4"/>
    </row>
    <row r="504" spans="1:14" ht="12.75" customHeight="1" x14ac:dyDescent="0.25">
      <c r="A504" s="150"/>
      <c r="B504" s="4"/>
      <c r="C504" s="4"/>
      <c r="E504" s="4"/>
      <c r="F504" s="4"/>
      <c r="G504" s="4"/>
      <c r="H504" s="132"/>
      <c r="I504" s="155"/>
      <c r="J504" s="155"/>
      <c r="K504" s="4"/>
      <c r="L504" s="4"/>
      <c r="M504" s="4"/>
      <c r="N504" s="4"/>
    </row>
    <row r="505" spans="1:14" ht="12.75" customHeight="1" x14ac:dyDescent="0.25">
      <c r="A505" s="150"/>
      <c r="B505" s="4"/>
      <c r="C505" s="4"/>
      <c r="E505" s="4"/>
      <c r="F505" s="4"/>
      <c r="G505" s="4"/>
      <c r="H505" s="132"/>
      <c r="I505" s="155"/>
      <c r="J505" s="155"/>
      <c r="K505" s="4"/>
      <c r="L505" s="4"/>
      <c r="M505" s="4"/>
      <c r="N505" s="4"/>
    </row>
    <row r="506" spans="1:14" ht="12.75" customHeight="1" x14ac:dyDescent="0.25">
      <c r="A506" s="150"/>
      <c r="B506" s="4"/>
      <c r="C506" s="4"/>
      <c r="E506" s="4"/>
      <c r="F506" s="4"/>
      <c r="G506" s="4"/>
      <c r="H506" s="132"/>
      <c r="I506" s="155"/>
      <c r="J506" s="155"/>
      <c r="K506" s="4"/>
      <c r="L506" s="4"/>
      <c r="M506" s="4"/>
      <c r="N506" s="4"/>
    </row>
    <row r="507" spans="1:14" ht="12.75" customHeight="1" x14ac:dyDescent="0.25">
      <c r="A507" s="150"/>
      <c r="B507" s="4"/>
      <c r="C507" s="4"/>
      <c r="E507" s="4"/>
      <c r="F507" s="4"/>
      <c r="G507" s="4"/>
      <c r="H507" s="132"/>
      <c r="I507" s="155"/>
      <c r="J507" s="155"/>
      <c r="K507" s="4"/>
      <c r="L507" s="4"/>
      <c r="M507" s="4"/>
      <c r="N507" s="4"/>
    </row>
    <row r="508" spans="1:14" ht="12.75" customHeight="1" x14ac:dyDescent="0.25">
      <c r="A508" s="150"/>
      <c r="B508" s="4"/>
      <c r="C508" s="4"/>
      <c r="E508" s="4"/>
      <c r="F508" s="4"/>
      <c r="G508" s="4"/>
      <c r="H508" s="132"/>
      <c r="I508" s="155"/>
      <c r="J508" s="155"/>
      <c r="K508" s="4"/>
      <c r="L508" s="4"/>
      <c r="M508" s="4"/>
      <c r="N508" s="4"/>
    </row>
  </sheetData>
  <mergeCells count="1">
    <mergeCell ref="O2:P2"/>
  </mergeCells>
  <conditionalFormatting sqref="B13:B79">
    <cfRule type="expression" dxfId="22" priority="4">
      <formula>G13=""</formula>
    </cfRule>
  </conditionalFormatting>
  <conditionalFormatting sqref="G41:G79 G31 G23 G18 H13:H79">
    <cfRule type="expression" dxfId="21" priority="3">
      <formula>#REF!&lt;&gt;""</formula>
    </cfRule>
  </conditionalFormatting>
  <conditionalFormatting sqref="G13:G79">
    <cfRule type="containsBlanks" dxfId="20" priority="2">
      <formula>LEN(TRIM(G13))=0</formula>
    </cfRule>
  </conditionalFormatting>
  <conditionalFormatting sqref="B76:B77">
    <cfRule type="expression" dxfId="19" priority="1">
      <formula>#REF!=""</formula>
    </cfRule>
  </conditionalFormatting>
  <dataValidations count="5">
    <dataValidation type="list" allowBlank="1" showInputMessage="1" showErrorMessage="1" sqref="B4:B11">
      <formula1>objets</formula1>
    </dataValidation>
    <dataValidation type="list" allowBlank="1" showInputMessage="1" showErrorMessage="1" promptTitle="objets " prompt="objets disponibles" sqref="B14:B30 B12 B42:B79">
      <formula1>OBJET</formula1>
    </dataValidation>
    <dataValidation type="list" allowBlank="1" showInputMessage="1" showErrorMessage="1" sqref="K13:K79">
      <formula1>DEPOTS</formula1>
    </dataValidation>
    <dataValidation type="list" allowBlank="1" showInputMessage="1" showErrorMessage="1" sqref="C13:C79">
      <formula1>BOIS</formula1>
    </dataValidation>
    <dataValidation type="list" allowBlank="1" showInputMessage="1" showErrorMessage="1" sqref="B13 B31:B41">
      <formula1>OBJET</formula1>
    </dataValidation>
  </dataValidations>
  <hyperlinks>
    <hyperlink ref="B13" r:id="rId1"/>
    <hyperlink ref="B15" r:id="rId2"/>
    <hyperlink ref="B19" r:id="rId3"/>
    <hyperlink ref="B23" r:id="rId4" display="bougeoir gm"/>
    <hyperlink ref="B24" r:id="rId5"/>
    <hyperlink ref="B28" r:id="rId6"/>
    <hyperlink ref="B31" r:id="rId7"/>
    <hyperlink ref="B34" r:id="rId8"/>
    <hyperlink ref="B35" r:id="rId9"/>
    <hyperlink ref="B36" r:id="rId10" display="boite bois exotique"/>
    <hyperlink ref="B37" r:id="rId11"/>
    <hyperlink ref="B38" r:id="rId12"/>
    <hyperlink ref="B39" r:id="rId13"/>
    <hyperlink ref="B40" r:id="rId14"/>
    <hyperlink ref="B43" r:id="rId15"/>
    <hyperlink ref="B42" r:id="rId16"/>
    <hyperlink ref="B44" r:id="rId17"/>
    <hyperlink ref="B45" r:id="rId18"/>
    <hyperlink ref="B46" r:id="rId19" display="tourniquet à épices"/>
    <hyperlink ref="B47" r:id="rId20" display="tourniquet à épices"/>
    <hyperlink ref="B48" r:id="rId21"/>
    <hyperlink ref="B49" r:id="rId22" display="boite à piques"/>
    <hyperlink ref="B50" r:id="rId23"/>
    <hyperlink ref="B51" r:id="rId24"/>
    <hyperlink ref="B52" r:id="rId25" display="16060 (1).JPG"/>
    <hyperlink ref="B53" r:id="rId26" display="16063 (1).JPG"/>
    <hyperlink ref="B54" r:id="rId27"/>
    <hyperlink ref="B55" r:id="rId28"/>
    <hyperlink ref="B56" r:id="rId29"/>
    <hyperlink ref="B58" r:id="rId30"/>
    <hyperlink ref="B57" r:id="rId31"/>
    <hyperlink ref="B59" r:id="rId32"/>
    <hyperlink ref="B60" r:id="rId33" display="boite bois exotique"/>
    <hyperlink ref="B61" r:id="rId34"/>
    <hyperlink ref="B62" r:id="rId35"/>
    <hyperlink ref="B63" r:id="rId36"/>
    <hyperlink ref="B64" r:id="rId37"/>
    <hyperlink ref="B65" r:id="rId38"/>
    <hyperlink ref="B66" r:id="rId39"/>
    <hyperlink ref="B67" r:id="rId40" display="plat mm"/>
    <hyperlink ref="B68" r:id="rId41"/>
    <hyperlink ref="B69" r:id="rId42"/>
    <hyperlink ref="B70" r:id="rId43"/>
    <hyperlink ref="B71" r:id="rId44"/>
    <hyperlink ref="B72" r:id="rId45"/>
    <hyperlink ref="B73" r:id="rId46"/>
    <hyperlink ref="B74" r:id="rId47"/>
    <hyperlink ref="B75" r:id="rId48"/>
    <hyperlink ref="B76:B77" r:id="rId49" display="vase pm"/>
    <hyperlink ref="B78" r:id="rId50"/>
    <hyperlink ref="B79" r:id="rId5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2:N517"/>
  <sheetViews>
    <sheetView topLeftCell="A6" workbookViewId="0">
      <selection activeCell="A12" sqref="A12:K25"/>
    </sheetView>
  </sheetViews>
  <sheetFormatPr baseColWidth="10" defaultRowHeight="15" x14ac:dyDescent="0.25"/>
  <cols>
    <col min="3" max="3" width="9.42578125" hidden="1" customWidth="1"/>
    <col min="6" max="6" width="6.85546875" customWidth="1"/>
    <col min="9" max="10" width="11.42578125" hidden="1" customWidth="1"/>
    <col min="11" max="11" width="11.42578125" customWidth="1"/>
    <col min="12" max="14" width="11.42578125" hidden="1" customWidth="1"/>
  </cols>
  <sheetData>
    <row r="12" spans="1:14" ht="15.75" x14ac:dyDescent="0.25">
      <c r="A12" s="291" t="s">
        <v>231</v>
      </c>
      <c r="B12" s="292" t="s">
        <v>0</v>
      </c>
      <c r="C12" s="292" t="s">
        <v>232</v>
      </c>
      <c r="D12" s="293" t="s">
        <v>233</v>
      </c>
      <c r="E12" s="292" t="s">
        <v>234</v>
      </c>
      <c r="F12" s="295" t="s">
        <v>235</v>
      </c>
      <c r="G12" s="295" t="s">
        <v>236</v>
      </c>
      <c r="H12" s="269" t="s">
        <v>237</v>
      </c>
      <c r="I12" s="346" t="s">
        <v>238</v>
      </c>
      <c r="J12" s="346" t="s">
        <v>239</v>
      </c>
      <c r="K12" s="296" t="s">
        <v>240</v>
      </c>
      <c r="L12" s="345" t="s">
        <v>313</v>
      </c>
      <c r="M12" s="57" t="s">
        <v>242</v>
      </c>
      <c r="N12" s="57" t="s">
        <v>243</v>
      </c>
    </row>
    <row r="13" spans="1:14" ht="15.75" x14ac:dyDescent="0.25">
      <c r="A13" s="146"/>
      <c r="B13" s="85"/>
      <c r="C13" s="101"/>
      <c r="D13" s="82"/>
      <c r="E13" s="99"/>
      <c r="F13" s="66"/>
      <c r="G13" s="89"/>
      <c r="H13" s="67"/>
      <c r="I13" s="68"/>
      <c r="J13" s="99"/>
      <c r="K13" s="69"/>
    </row>
    <row r="14" spans="1:14" ht="15.75" x14ac:dyDescent="0.25">
      <c r="A14" s="146"/>
      <c r="B14" s="85"/>
      <c r="C14" s="87"/>
      <c r="D14" s="82"/>
      <c r="E14" s="93"/>
      <c r="F14" s="66"/>
      <c r="G14" s="89"/>
      <c r="H14" s="67"/>
      <c r="I14" s="68"/>
      <c r="J14" s="99"/>
      <c r="K14" s="69"/>
    </row>
    <row r="15" spans="1:14" ht="15.75" x14ac:dyDescent="0.25">
      <c r="A15" s="146"/>
      <c r="B15" s="85"/>
      <c r="C15" s="87"/>
      <c r="D15" s="82"/>
      <c r="E15" s="93"/>
      <c r="F15" s="66"/>
      <c r="G15" s="215"/>
      <c r="H15" s="67"/>
      <c r="I15" s="68"/>
      <c r="J15" s="99"/>
      <c r="K15" s="69"/>
    </row>
    <row r="16" spans="1:14" ht="15.75" x14ac:dyDescent="0.25">
      <c r="A16" s="146"/>
      <c r="B16" s="85"/>
      <c r="C16" s="87"/>
      <c r="D16" s="82"/>
      <c r="E16" s="93"/>
      <c r="F16" s="66"/>
      <c r="G16" s="215"/>
      <c r="H16" s="67"/>
      <c r="I16" s="68"/>
      <c r="J16" s="99"/>
      <c r="K16" s="69"/>
    </row>
    <row r="17" spans="1:11" ht="15.75" x14ac:dyDescent="0.25">
      <c r="A17" s="146"/>
      <c r="B17" s="85"/>
      <c r="C17" s="87"/>
      <c r="D17" s="82"/>
      <c r="E17" s="93"/>
      <c r="F17" s="66"/>
      <c r="G17" s="215"/>
      <c r="H17" s="67"/>
      <c r="I17" s="68"/>
      <c r="J17" s="99"/>
      <c r="K17" s="69"/>
    </row>
    <row r="18" spans="1:11" ht="15.75" x14ac:dyDescent="0.25">
      <c r="A18" s="146"/>
      <c r="B18" s="85"/>
      <c r="C18" s="87"/>
      <c r="D18" s="82"/>
      <c r="E18" s="93"/>
      <c r="F18" s="66"/>
      <c r="G18" s="215"/>
      <c r="H18" s="67"/>
      <c r="I18" s="68"/>
      <c r="J18" s="99"/>
      <c r="K18" s="69"/>
    </row>
    <row r="19" spans="1:11" ht="15.75" x14ac:dyDescent="0.25">
      <c r="A19" s="146"/>
      <c r="B19" s="85"/>
      <c r="C19" s="87"/>
      <c r="D19" s="82"/>
      <c r="E19" s="93"/>
      <c r="F19" s="66"/>
      <c r="G19" s="215"/>
      <c r="H19" s="67"/>
      <c r="I19" s="68"/>
      <c r="J19" s="99"/>
      <c r="K19" s="69"/>
    </row>
    <row r="20" spans="1:11" ht="15.75" x14ac:dyDescent="0.25">
      <c r="A20" s="146"/>
      <c r="B20" s="85"/>
      <c r="C20" s="87"/>
      <c r="D20" s="82"/>
      <c r="E20" s="93"/>
      <c r="F20" s="66"/>
      <c r="G20" s="215"/>
      <c r="H20" s="67"/>
      <c r="I20" s="68"/>
      <c r="J20" s="99"/>
      <c r="K20" s="69"/>
    </row>
    <row r="21" spans="1:11" ht="15.75" x14ac:dyDescent="0.25">
      <c r="A21" s="146"/>
      <c r="B21" s="85"/>
      <c r="C21" s="87"/>
      <c r="D21" s="82"/>
      <c r="E21" s="93"/>
      <c r="F21" s="66"/>
      <c r="G21" s="215"/>
      <c r="H21" s="67"/>
      <c r="I21" s="68"/>
      <c r="J21" s="99"/>
      <c r="K21" s="69"/>
    </row>
    <row r="22" spans="1:11" ht="15.75" x14ac:dyDescent="0.25">
      <c r="A22" s="146"/>
      <c r="B22" s="85"/>
      <c r="C22" s="87"/>
      <c r="D22" s="82"/>
      <c r="E22" s="93"/>
      <c r="F22" s="66"/>
      <c r="G22" s="215"/>
      <c r="H22" s="67"/>
      <c r="I22" s="68"/>
      <c r="J22" s="99"/>
      <c r="K22" s="69"/>
    </row>
    <row r="23" spans="1:11" ht="15.75" x14ac:dyDescent="0.25">
      <c r="A23" s="146"/>
      <c r="B23" s="85"/>
      <c r="C23" s="87"/>
      <c r="D23" s="82"/>
      <c r="E23" s="93"/>
      <c r="F23" s="66"/>
      <c r="G23" s="215"/>
      <c r="H23" s="67"/>
      <c r="I23" s="68"/>
      <c r="J23" s="99"/>
      <c r="K23" s="69"/>
    </row>
    <row r="24" spans="1:11" ht="15.75" x14ac:dyDescent="0.25">
      <c r="A24" s="290"/>
      <c r="B24" s="85"/>
      <c r="C24" s="87"/>
      <c r="D24" s="82"/>
      <c r="E24" s="93"/>
      <c r="F24" s="66"/>
      <c r="G24" s="215"/>
      <c r="H24" s="67"/>
      <c r="I24" s="68"/>
      <c r="J24" s="99"/>
      <c r="K24" s="69"/>
    </row>
    <row r="25" spans="1:11" ht="15.75" x14ac:dyDescent="0.25">
      <c r="A25" s="290"/>
      <c r="B25" s="85"/>
      <c r="C25" s="87"/>
      <c r="D25" s="82"/>
      <c r="E25" s="93"/>
      <c r="F25" s="66"/>
      <c r="G25" s="215"/>
      <c r="H25" s="67"/>
      <c r="I25" s="68"/>
      <c r="J25" s="99"/>
      <c r="K25" s="69"/>
    </row>
    <row r="26" spans="1:11" ht="15.75" x14ac:dyDescent="0.25">
      <c r="A26" s="144"/>
      <c r="B26" s="72"/>
      <c r="C26" s="280"/>
      <c r="D26" s="354"/>
      <c r="E26" s="334"/>
      <c r="F26" s="108"/>
      <c r="G26" s="335"/>
      <c r="H26" s="336" t="s">
        <v>314</v>
      </c>
      <c r="I26" s="337"/>
      <c r="J26" s="107" t="s">
        <v>314</v>
      </c>
      <c r="K26" s="355"/>
    </row>
    <row r="27" spans="1:11" ht="15.75" x14ac:dyDescent="0.25">
      <c r="A27" s="284"/>
      <c r="B27" s="285"/>
      <c r="C27" s="356"/>
      <c r="D27" s="354"/>
      <c r="E27" s="107"/>
      <c r="F27" s="108"/>
      <c r="G27" s="357"/>
      <c r="H27" s="336"/>
      <c r="I27" s="282"/>
      <c r="J27" s="107"/>
      <c r="K27" s="355"/>
    </row>
    <row r="28" spans="1:11" ht="15.75" x14ac:dyDescent="0.25">
      <c r="A28" s="284"/>
      <c r="B28" s="72"/>
      <c r="C28" s="356"/>
      <c r="D28" s="354"/>
      <c r="E28" s="107"/>
      <c r="F28" s="108"/>
      <c r="G28" s="357"/>
      <c r="H28" s="336"/>
      <c r="I28" s="282"/>
      <c r="J28" s="107"/>
      <c r="K28" s="355"/>
    </row>
    <row r="29" spans="1:11" ht="15.75" x14ac:dyDescent="0.25">
      <c r="A29" s="144"/>
      <c r="B29" s="72"/>
      <c r="C29" s="356"/>
      <c r="D29" s="354"/>
      <c r="E29" s="107"/>
      <c r="F29" s="108"/>
      <c r="G29" s="357"/>
      <c r="H29" s="336"/>
      <c r="I29" s="282"/>
      <c r="J29" s="107"/>
      <c r="K29" s="355"/>
    </row>
    <row r="30" spans="1:11" ht="15.75" x14ac:dyDescent="0.25">
      <c r="A30" s="144"/>
      <c r="B30" s="72"/>
      <c r="C30" s="356"/>
      <c r="D30" s="354"/>
      <c r="E30" s="107"/>
      <c r="F30" s="108"/>
      <c r="G30" s="357"/>
      <c r="H30" s="336"/>
      <c r="I30" s="282"/>
      <c r="J30" s="107"/>
      <c r="K30" s="355"/>
    </row>
    <row r="31" spans="1:11" ht="15.75" x14ac:dyDescent="0.25">
      <c r="A31" s="144"/>
      <c r="B31" s="72"/>
      <c r="C31" s="356"/>
      <c r="D31" s="354"/>
      <c r="E31" s="107"/>
      <c r="F31" s="108"/>
      <c r="G31" s="357"/>
      <c r="H31" s="336"/>
      <c r="I31" s="358"/>
      <c r="J31" s="107"/>
      <c r="K31" s="355"/>
    </row>
    <row r="32" spans="1:11" ht="15.75" x14ac:dyDescent="0.25">
      <c r="A32" s="144"/>
      <c r="B32" s="285"/>
      <c r="C32" s="356"/>
      <c r="D32" s="354"/>
      <c r="E32" s="107"/>
      <c r="F32" s="108"/>
      <c r="G32" s="357"/>
      <c r="H32" s="336"/>
      <c r="I32" s="282"/>
      <c r="J32" s="107"/>
      <c r="K32" s="355"/>
    </row>
    <row r="33" spans="1:11" ht="15.75" x14ac:dyDescent="0.25">
      <c r="A33" s="284"/>
      <c r="B33" s="72"/>
      <c r="C33" s="356"/>
      <c r="D33" s="354"/>
      <c r="E33" s="107"/>
      <c r="F33" s="108"/>
      <c r="G33" s="357"/>
      <c r="H33" s="336"/>
      <c r="I33" s="282"/>
      <c r="J33" s="107"/>
      <c r="K33" s="355"/>
    </row>
    <row r="34" spans="1:11" ht="15.75" x14ac:dyDescent="0.25">
      <c r="A34" s="284"/>
      <c r="B34" s="72"/>
      <c r="C34" s="356"/>
      <c r="D34" s="354"/>
      <c r="E34" s="107"/>
      <c r="F34" s="108"/>
      <c r="G34" s="357"/>
      <c r="H34" s="336"/>
      <c r="I34" s="282"/>
      <c r="J34" s="107"/>
      <c r="K34" s="355"/>
    </row>
    <row r="35" spans="1:11" ht="15.75" x14ac:dyDescent="0.25">
      <c r="A35" s="284"/>
      <c r="B35" s="72"/>
      <c r="C35" s="356"/>
      <c r="D35" s="354"/>
      <c r="E35" s="107"/>
      <c r="F35" s="108"/>
      <c r="G35" s="357"/>
      <c r="H35" s="336"/>
      <c r="I35" s="282"/>
      <c r="J35" s="107"/>
      <c r="K35" s="355"/>
    </row>
    <row r="36" spans="1:11" ht="15.75" x14ac:dyDescent="0.25">
      <c r="A36" s="284"/>
      <c r="B36" s="72"/>
      <c r="C36" s="356"/>
      <c r="D36" s="354"/>
      <c r="E36" s="107"/>
      <c r="F36" s="108"/>
      <c r="G36" s="357"/>
      <c r="H36" s="336"/>
      <c r="I36" s="282"/>
      <c r="J36" s="107"/>
      <c r="K36" s="355"/>
    </row>
    <row r="37" spans="1:11" ht="15.75" x14ac:dyDescent="0.25">
      <c r="A37" s="144"/>
      <c r="B37" s="285"/>
      <c r="C37" s="359"/>
      <c r="D37" s="354"/>
      <c r="E37" s="107"/>
      <c r="F37" s="108"/>
      <c r="G37" s="357"/>
      <c r="H37" s="336"/>
      <c r="I37" s="282"/>
      <c r="J37" s="107"/>
      <c r="K37" s="355"/>
    </row>
    <row r="38" spans="1:11" ht="15.75" x14ac:dyDescent="0.25">
      <c r="A38" s="144"/>
      <c r="B38" s="72"/>
      <c r="C38" s="356"/>
      <c r="D38" s="354"/>
      <c r="E38" s="107"/>
      <c r="F38" s="108"/>
      <c r="G38" s="357"/>
      <c r="H38" s="336"/>
      <c r="I38" s="282"/>
      <c r="J38" s="107"/>
      <c r="K38" s="355"/>
    </row>
    <row r="39" spans="1:11" ht="15.75" x14ac:dyDescent="0.25">
      <c r="A39" s="284"/>
      <c r="B39" s="72"/>
      <c r="C39" s="356"/>
      <c r="D39" s="354"/>
      <c r="E39" s="107"/>
      <c r="F39" s="108"/>
      <c r="G39" s="357"/>
      <c r="H39" s="336"/>
      <c r="I39" s="282"/>
      <c r="J39" s="107"/>
      <c r="K39" s="355"/>
    </row>
    <row r="40" spans="1:11" ht="15.75" x14ac:dyDescent="0.25">
      <c r="A40" s="144"/>
      <c r="B40" s="285"/>
      <c r="C40" s="279"/>
      <c r="D40" s="354"/>
      <c r="E40" s="107"/>
      <c r="F40" s="108"/>
      <c r="G40" s="357"/>
      <c r="H40" s="336"/>
      <c r="I40" s="282"/>
      <c r="J40" s="107"/>
      <c r="K40" s="355"/>
    </row>
    <row r="41" spans="1:11" ht="15.75" x14ac:dyDescent="0.25">
      <c r="A41" s="144"/>
      <c r="B41" s="72"/>
      <c r="C41" s="356"/>
      <c r="D41" s="354"/>
      <c r="E41" s="107"/>
      <c r="F41" s="108"/>
      <c r="G41" s="357"/>
      <c r="H41" s="336"/>
      <c r="I41" s="282"/>
      <c r="J41" s="107"/>
      <c r="K41" s="355"/>
    </row>
    <row r="42" spans="1:11" ht="15.75" x14ac:dyDescent="0.25">
      <c r="A42" s="144"/>
      <c r="B42" s="72"/>
      <c r="C42" s="356"/>
      <c r="D42" s="354"/>
      <c r="E42" s="107"/>
      <c r="F42" s="108"/>
      <c r="G42" s="357"/>
      <c r="H42" s="336"/>
      <c r="I42" s="282"/>
      <c r="J42" s="107"/>
      <c r="K42" s="355"/>
    </row>
    <row r="43" spans="1:11" ht="15.75" x14ac:dyDescent="0.25">
      <c r="A43" s="144"/>
      <c r="B43" s="285"/>
      <c r="C43" s="279"/>
      <c r="D43" s="354"/>
      <c r="E43" s="107"/>
      <c r="F43" s="108"/>
      <c r="G43" s="357"/>
      <c r="H43" s="336"/>
      <c r="I43" s="282"/>
      <c r="J43" s="107"/>
      <c r="K43" s="355"/>
    </row>
    <row r="44" spans="1:11" ht="15.75" x14ac:dyDescent="0.25">
      <c r="A44" s="144"/>
      <c r="B44" s="72"/>
      <c r="C44" s="356"/>
      <c r="D44" s="354"/>
      <c r="E44" s="107"/>
      <c r="F44" s="108"/>
      <c r="G44" s="357"/>
      <c r="H44" s="336"/>
      <c r="I44" s="282"/>
      <c r="J44" s="107"/>
      <c r="K44" s="355"/>
    </row>
    <row r="45" spans="1:11" ht="15.75" x14ac:dyDescent="0.25">
      <c r="A45" s="144"/>
      <c r="B45" s="285"/>
      <c r="C45" s="356"/>
      <c r="D45" s="354"/>
      <c r="E45" s="107"/>
      <c r="F45" s="108"/>
      <c r="G45" s="357"/>
      <c r="H45" s="336"/>
      <c r="I45" s="282"/>
      <c r="J45" s="107"/>
      <c r="K45" s="355"/>
    </row>
    <row r="46" spans="1:11" ht="15.75" x14ac:dyDescent="0.25">
      <c r="A46" s="144"/>
      <c r="B46" s="285"/>
      <c r="C46" s="356"/>
      <c r="D46" s="354"/>
      <c r="E46" s="107"/>
      <c r="F46" s="108"/>
      <c r="G46" s="357"/>
      <c r="H46" s="336"/>
      <c r="I46" s="282"/>
      <c r="J46" s="107"/>
      <c r="K46" s="355"/>
    </row>
    <row r="47" spans="1:11" ht="15.75" x14ac:dyDescent="0.25">
      <c r="A47" s="144"/>
      <c r="B47" s="72"/>
      <c r="C47" s="356"/>
      <c r="D47" s="354"/>
      <c r="E47" s="107"/>
      <c r="F47" s="108"/>
      <c r="G47" s="357"/>
      <c r="H47" s="336"/>
      <c r="I47" s="282"/>
      <c r="J47" s="107"/>
      <c r="K47" s="355"/>
    </row>
    <row r="48" spans="1:11" ht="15.75" x14ac:dyDescent="0.25">
      <c r="A48" s="144"/>
      <c r="B48" s="72"/>
      <c r="C48" s="356"/>
      <c r="D48" s="354"/>
      <c r="E48" s="107"/>
      <c r="F48" s="108"/>
      <c r="G48" s="357"/>
      <c r="H48" s="336"/>
      <c r="I48" s="282"/>
      <c r="J48" s="107"/>
      <c r="K48" s="355"/>
    </row>
    <row r="49" spans="1:11" ht="15.75" x14ac:dyDescent="0.25">
      <c r="A49" s="360"/>
      <c r="B49" s="72"/>
      <c r="C49" s="356"/>
      <c r="D49" s="354"/>
      <c r="E49" s="107"/>
      <c r="F49" s="108"/>
      <c r="G49" s="357"/>
      <c r="H49" s="336"/>
      <c r="I49" s="282"/>
      <c r="J49" s="107"/>
      <c r="K49" s="355"/>
    </row>
    <row r="50" spans="1:11" ht="15.75" x14ac:dyDescent="0.25">
      <c r="A50" s="144"/>
      <c r="B50" s="285"/>
      <c r="C50" s="356"/>
      <c r="D50" s="354"/>
      <c r="E50" s="107"/>
      <c r="F50" s="108"/>
      <c r="G50" s="357"/>
      <c r="H50" s="336"/>
      <c r="I50" s="282"/>
      <c r="J50" s="107"/>
      <c r="K50" s="355"/>
    </row>
    <row r="51" spans="1:11" ht="15.75" x14ac:dyDescent="0.25">
      <c r="A51" s="284"/>
      <c r="B51" s="285"/>
      <c r="C51" s="356"/>
      <c r="D51" s="354"/>
      <c r="E51" s="107"/>
      <c r="F51" s="108"/>
      <c r="G51" s="357"/>
      <c r="H51" s="336"/>
      <c r="I51" s="282"/>
      <c r="J51" s="107"/>
      <c r="K51" s="355"/>
    </row>
    <row r="52" spans="1:11" ht="15.75" x14ac:dyDescent="0.25">
      <c r="A52" s="144"/>
      <c r="B52" s="285"/>
      <c r="C52" s="356"/>
      <c r="D52" s="354"/>
      <c r="E52" s="107"/>
      <c r="F52" s="108"/>
      <c r="G52" s="357"/>
      <c r="H52" s="336"/>
      <c r="I52" s="282"/>
      <c r="J52" s="107"/>
      <c r="K52" s="355"/>
    </row>
    <row r="53" spans="1:11" ht="15.75" x14ac:dyDescent="0.25">
      <c r="A53" s="361"/>
      <c r="B53" s="72"/>
      <c r="C53" s="356"/>
      <c r="D53" s="354"/>
      <c r="E53" s="107"/>
      <c r="F53" s="108"/>
      <c r="G53" s="357"/>
      <c r="H53" s="336"/>
      <c r="I53" s="282"/>
      <c r="J53" s="107"/>
      <c r="K53" s="355"/>
    </row>
    <row r="54" spans="1:11" ht="15.75" x14ac:dyDescent="0.25">
      <c r="A54" s="144"/>
      <c r="B54" s="72"/>
      <c r="C54" s="356"/>
      <c r="D54" s="354"/>
      <c r="E54" s="107"/>
      <c r="F54" s="108"/>
      <c r="G54" s="357"/>
      <c r="H54" s="336"/>
      <c r="I54" s="282"/>
      <c r="J54" s="107"/>
      <c r="K54" s="355"/>
    </row>
    <row r="55" spans="1:11" ht="15.75" x14ac:dyDescent="0.25">
      <c r="A55" s="144"/>
      <c r="B55" s="285"/>
      <c r="C55" s="356"/>
      <c r="D55" s="354"/>
      <c r="E55" s="107"/>
      <c r="F55" s="108"/>
      <c r="G55" s="357"/>
      <c r="H55" s="336"/>
      <c r="I55" s="282"/>
      <c r="J55" s="107"/>
      <c r="K55" s="355"/>
    </row>
    <row r="56" spans="1:11" ht="15.75" x14ac:dyDescent="0.25">
      <c r="A56" s="144"/>
      <c r="B56" s="285"/>
      <c r="C56" s="356"/>
      <c r="D56" s="354"/>
      <c r="E56" s="107"/>
      <c r="F56" s="108"/>
      <c r="G56" s="357"/>
      <c r="H56" s="336"/>
      <c r="I56" s="337"/>
      <c r="J56" s="107"/>
      <c r="K56" s="355"/>
    </row>
    <row r="57" spans="1:11" ht="15.75" x14ac:dyDescent="0.25">
      <c r="A57" s="144"/>
      <c r="B57" s="285"/>
      <c r="C57" s="356"/>
      <c r="D57" s="354"/>
      <c r="E57" s="107"/>
      <c r="F57" s="108"/>
      <c r="G57" s="357"/>
      <c r="H57" s="336"/>
      <c r="I57" s="282"/>
      <c r="J57" s="107"/>
      <c r="K57" s="355"/>
    </row>
    <row r="58" spans="1:11" ht="15.75" x14ac:dyDescent="0.25">
      <c r="A58" s="144"/>
      <c r="B58" s="285"/>
      <c r="C58" s="356"/>
      <c r="D58" s="354"/>
      <c r="E58" s="107"/>
      <c r="F58" s="108"/>
      <c r="G58" s="357"/>
      <c r="H58" s="336"/>
      <c r="I58" s="282"/>
      <c r="J58" s="107"/>
      <c r="K58" s="355"/>
    </row>
    <row r="59" spans="1:11" ht="15.75" x14ac:dyDescent="0.25">
      <c r="A59" s="360"/>
      <c r="B59" s="72"/>
      <c r="C59" s="356"/>
      <c r="D59" s="354"/>
      <c r="E59" s="107"/>
      <c r="F59" s="108"/>
      <c r="G59" s="357"/>
      <c r="H59" s="336"/>
      <c r="I59" s="282"/>
      <c r="J59" s="107"/>
      <c r="K59" s="355"/>
    </row>
    <row r="60" spans="1:11" ht="15.75" x14ac:dyDescent="0.25">
      <c r="A60" s="144"/>
      <c r="B60" s="285"/>
      <c r="C60" s="356"/>
      <c r="D60" s="354"/>
      <c r="E60" s="107"/>
      <c r="F60" s="108"/>
      <c r="G60" s="357"/>
      <c r="H60" s="336"/>
      <c r="I60" s="282"/>
      <c r="J60" s="107"/>
      <c r="K60" s="355"/>
    </row>
    <row r="61" spans="1:11" ht="15.75" x14ac:dyDescent="0.25">
      <c r="A61" s="284"/>
      <c r="B61" s="285"/>
      <c r="C61" s="279"/>
      <c r="D61" s="354"/>
      <c r="E61" s="107"/>
      <c r="F61" s="108"/>
      <c r="G61" s="357"/>
      <c r="H61" s="336"/>
      <c r="I61" s="282"/>
      <c r="J61" s="107"/>
      <c r="K61" s="355"/>
    </row>
    <row r="62" spans="1:11" ht="15.75" x14ac:dyDescent="0.25">
      <c r="A62" s="144"/>
      <c r="B62" s="285"/>
      <c r="C62" s="356"/>
      <c r="D62" s="354"/>
      <c r="E62" s="107"/>
      <c r="F62" s="108"/>
      <c r="G62" s="357"/>
      <c r="H62" s="336"/>
      <c r="I62" s="282"/>
      <c r="J62" s="107"/>
      <c r="K62" s="355"/>
    </row>
    <row r="63" spans="1:11" ht="15.75" x14ac:dyDescent="0.25">
      <c r="A63" s="144"/>
      <c r="B63" s="285"/>
      <c r="C63" s="279"/>
      <c r="D63" s="354"/>
      <c r="E63" s="107"/>
      <c r="F63" s="108"/>
      <c r="G63" s="357"/>
      <c r="H63" s="336"/>
      <c r="I63" s="282"/>
      <c r="J63" s="107"/>
      <c r="K63" s="355"/>
    </row>
    <row r="64" spans="1:11" ht="15.75" x14ac:dyDescent="0.25">
      <c r="A64" s="144"/>
      <c r="B64" s="285"/>
      <c r="C64" s="279"/>
      <c r="D64" s="354"/>
      <c r="E64" s="107"/>
      <c r="F64" s="108"/>
      <c r="G64" s="357"/>
      <c r="H64" s="336"/>
      <c r="I64" s="282"/>
      <c r="J64" s="107"/>
      <c r="K64" s="355"/>
    </row>
    <row r="65" spans="1:11" ht="15.75" x14ac:dyDescent="0.25">
      <c r="A65" s="347"/>
      <c r="B65" s="283"/>
      <c r="C65" s="348"/>
      <c r="D65" s="349"/>
      <c r="E65" s="74"/>
      <c r="F65" s="252"/>
      <c r="G65" s="350"/>
      <c r="H65" s="351"/>
      <c r="I65" s="352"/>
      <c r="J65" s="74"/>
      <c r="K65" s="353"/>
    </row>
    <row r="66" spans="1:11" ht="15.75" x14ac:dyDescent="0.25">
      <c r="A66" s="146"/>
      <c r="B66" s="85"/>
      <c r="C66" s="100"/>
      <c r="D66" s="82"/>
      <c r="E66" s="99"/>
      <c r="F66" s="66"/>
      <c r="G66" s="89"/>
      <c r="H66" s="67"/>
      <c r="I66" s="258"/>
      <c r="J66" s="74"/>
      <c r="K66" s="69"/>
    </row>
    <row r="67" spans="1:11" ht="15.75" x14ac:dyDescent="0.25">
      <c r="A67" s="146"/>
      <c r="B67" s="85"/>
      <c r="C67" s="100"/>
      <c r="D67" s="82"/>
      <c r="E67" s="99"/>
      <c r="F67" s="66"/>
      <c r="G67" s="89"/>
      <c r="H67" s="67"/>
      <c r="I67" s="258"/>
      <c r="J67" s="74"/>
      <c r="K67" s="69"/>
    </row>
    <row r="68" spans="1:11" ht="15.75" x14ac:dyDescent="0.25">
      <c r="A68" s="146"/>
      <c r="B68" s="85"/>
      <c r="C68" s="100"/>
      <c r="D68" s="82"/>
      <c r="E68" s="99"/>
      <c r="F68" s="66"/>
      <c r="G68" s="89"/>
      <c r="H68" s="67"/>
      <c r="I68" s="258"/>
      <c r="J68" s="74"/>
      <c r="K68" s="69"/>
    </row>
    <row r="69" spans="1:11" ht="15.75" x14ac:dyDescent="0.25">
      <c r="A69" s="146"/>
      <c r="B69" s="85"/>
      <c r="C69" s="100"/>
      <c r="D69" s="82"/>
      <c r="E69" s="99"/>
      <c r="F69" s="66"/>
      <c r="G69" s="89"/>
      <c r="H69" s="67"/>
      <c r="I69" s="258"/>
      <c r="J69" s="74"/>
      <c r="K69" s="69"/>
    </row>
    <row r="70" spans="1:11" ht="15.75" x14ac:dyDescent="0.25">
      <c r="A70" s="146"/>
      <c r="B70" s="85"/>
      <c r="C70" s="100"/>
      <c r="D70" s="82"/>
      <c r="E70" s="99"/>
      <c r="F70" s="66"/>
      <c r="G70" s="89"/>
      <c r="H70" s="67"/>
      <c r="I70" s="258"/>
      <c r="J70" s="74"/>
      <c r="K70" s="69"/>
    </row>
    <row r="71" spans="1:11" ht="15.75" x14ac:dyDescent="0.25">
      <c r="A71" s="146"/>
      <c r="B71" s="85"/>
      <c r="C71" s="101"/>
      <c r="D71" s="82"/>
      <c r="E71" s="99"/>
      <c r="F71" s="66"/>
      <c r="G71" s="89"/>
      <c r="H71" s="67"/>
      <c r="I71" s="258"/>
      <c r="J71" s="74"/>
      <c r="K71" s="75"/>
    </row>
    <row r="72" spans="1:11" ht="15.75" x14ac:dyDescent="0.25">
      <c r="A72" s="146"/>
      <c r="B72" s="85"/>
      <c r="C72" s="64"/>
      <c r="D72" s="82"/>
      <c r="E72" s="99"/>
      <c r="F72" s="66"/>
      <c r="G72" s="89"/>
      <c r="H72" s="67"/>
      <c r="I72" s="258"/>
      <c r="J72" s="74"/>
      <c r="K72" s="69"/>
    </row>
    <row r="73" spans="1:11" ht="15.75" x14ac:dyDescent="0.25">
      <c r="A73" s="146"/>
      <c r="B73" s="60"/>
      <c r="C73" s="64"/>
      <c r="D73" s="82"/>
      <c r="E73" s="99"/>
      <c r="F73" s="66"/>
      <c r="G73" s="89"/>
      <c r="H73" s="67"/>
      <c r="I73" s="258"/>
      <c r="J73" s="74"/>
      <c r="K73" s="75"/>
    </row>
    <row r="74" spans="1:11" ht="15.75" x14ac:dyDescent="0.25">
      <c r="A74" s="148"/>
      <c r="B74" s="60"/>
      <c r="C74" s="64"/>
      <c r="D74" s="82"/>
      <c r="E74" s="99"/>
      <c r="F74" s="66"/>
      <c r="G74" s="89"/>
      <c r="H74" s="67"/>
      <c r="I74" s="258"/>
      <c r="J74" s="74"/>
      <c r="K74" s="69"/>
    </row>
    <row r="75" spans="1:11" ht="15.75" x14ac:dyDescent="0.25">
      <c r="A75" s="146"/>
      <c r="B75" s="85"/>
      <c r="C75" s="100"/>
      <c r="D75" s="82"/>
      <c r="E75" s="99"/>
      <c r="F75" s="66"/>
      <c r="G75" s="89"/>
      <c r="H75" s="67"/>
      <c r="I75" s="258"/>
      <c r="J75" s="74"/>
      <c r="K75" s="69"/>
    </row>
    <row r="76" spans="1:11" ht="15.75" x14ac:dyDescent="0.25">
      <c r="A76" s="146"/>
      <c r="B76" s="85"/>
      <c r="C76" s="100"/>
      <c r="D76" s="82"/>
      <c r="E76" s="99"/>
      <c r="F76" s="66"/>
      <c r="G76" s="89"/>
      <c r="H76" s="67"/>
      <c r="I76" s="258"/>
      <c r="J76" s="74"/>
      <c r="K76" s="69"/>
    </row>
    <row r="77" spans="1:11" ht="15.75" x14ac:dyDescent="0.25">
      <c r="A77" s="146"/>
      <c r="B77" s="85"/>
      <c r="C77" s="100"/>
      <c r="D77" s="82"/>
      <c r="E77" s="99"/>
      <c r="F77" s="66"/>
      <c r="G77" s="89"/>
      <c r="H77" s="67"/>
      <c r="I77" s="258"/>
      <c r="J77" s="74"/>
      <c r="K77" s="69"/>
    </row>
    <row r="78" spans="1:11" ht="15.75" x14ac:dyDescent="0.25">
      <c r="A78" s="146"/>
      <c r="B78" s="85"/>
      <c r="C78" s="100"/>
      <c r="D78" s="82"/>
      <c r="E78" s="99"/>
      <c r="F78" s="66"/>
      <c r="G78" s="89"/>
      <c r="H78" s="67"/>
      <c r="I78" s="258"/>
      <c r="J78" s="74"/>
      <c r="K78" s="69"/>
    </row>
    <row r="79" spans="1:11" ht="15.75" x14ac:dyDescent="0.25">
      <c r="A79" s="147"/>
      <c r="B79" s="85"/>
      <c r="C79" s="100"/>
      <c r="D79" s="82"/>
      <c r="E79" s="99"/>
      <c r="F79" s="66"/>
      <c r="G79" s="89"/>
      <c r="H79" s="67"/>
      <c r="I79" s="258"/>
      <c r="J79" s="74"/>
      <c r="K79" s="69"/>
    </row>
    <row r="80" spans="1:11" ht="15.75" x14ac:dyDescent="0.25">
      <c r="A80" s="147"/>
      <c r="B80" s="85"/>
      <c r="C80" s="100"/>
      <c r="D80" s="82"/>
      <c r="E80" s="99"/>
      <c r="F80" s="66"/>
      <c r="G80" s="89"/>
      <c r="H80" s="67"/>
      <c r="I80" s="258"/>
      <c r="J80" s="74"/>
      <c r="K80" s="69"/>
    </row>
    <row r="81" spans="1:11" ht="15.75" x14ac:dyDescent="0.25">
      <c r="A81" s="147"/>
      <c r="B81" s="275"/>
      <c r="C81" s="100"/>
      <c r="D81" s="82"/>
      <c r="E81" s="99"/>
      <c r="F81" s="66"/>
      <c r="G81" s="89"/>
      <c r="H81" s="67"/>
      <c r="I81" s="258"/>
      <c r="J81" s="74"/>
      <c r="K81" s="69"/>
    </row>
    <row r="82" spans="1:11" ht="15.75" x14ac:dyDescent="0.25">
      <c r="A82" s="147"/>
      <c r="B82" s="85"/>
      <c r="C82" s="100"/>
      <c r="D82" s="82"/>
      <c r="E82" s="99"/>
      <c r="F82" s="66"/>
      <c r="G82" s="89"/>
      <c r="H82" s="67"/>
      <c r="I82" s="68"/>
      <c r="J82" s="74"/>
      <c r="K82" s="69"/>
    </row>
    <row r="83" spans="1:11" ht="15.75" x14ac:dyDescent="0.25">
      <c r="A83" s="146"/>
      <c r="B83" s="85"/>
      <c r="C83" s="64"/>
      <c r="D83" s="82"/>
      <c r="E83" s="99"/>
      <c r="F83" s="66"/>
      <c r="G83" s="89"/>
      <c r="H83" s="67"/>
      <c r="I83" s="258"/>
      <c r="J83" s="74"/>
      <c r="K83" s="69"/>
    </row>
    <row r="84" spans="1:11" ht="15.75" x14ac:dyDescent="0.25">
      <c r="A84" s="146"/>
      <c r="B84" s="60"/>
      <c r="C84" s="64"/>
      <c r="D84" s="82"/>
      <c r="E84" s="99"/>
      <c r="F84" s="66"/>
      <c r="G84" s="89"/>
      <c r="H84" s="67"/>
      <c r="I84" s="258"/>
      <c r="J84" s="74"/>
      <c r="K84" s="69"/>
    </row>
    <row r="85" spans="1:11" ht="15.75" x14ac:dyDescent="0.25">
      <c r="A85" s="146"/>
      <c r="B85" s="276"/>
      <c r="C85" s="64"/>
      <c r="D85" s="82"/>
      <c r="E85" s="99"/>
      <c r="F85" s="66"/>
      <c r="G85" s="89"/>
      <c r="H85" s="67"/>
      <c r="I85" s="258"/>
      <c r="J85" s="74"/>
      <c r="K85" s="69"/>
    </row>
    <row r="86" spans="1:11" ht="15.75" x14ac:dyDescent="0.25">
      <c r="A86" s="146"/>
      <c r="B86" s="85"/>
      <c r="C86" s="64"/>
      <c r="D86" s="82"/>
      <c r="E86" s="99"/>
      <c r="F86" s="66"/>
      <c r="G86" s="89"/>
      <c r="H86" s="67"/>
      <c r="I86" s="258"/>
      <c r="J86" s="74"/>
      <c r="K86" s="75"/>
    </row>
    <row r="87" spans="1:11" ht="15.75" x14ac:dyDescent="0.25">
      <c r="A87" s="146"/>
      <c r="B87" s="85"/>
      <c r="C87" s="64"/>
      <c r="D87" s="82"/>
      <c r="E87" s="99"/>
      <c r="F87" s="66"/>
      <c r="G87" s="89"/>
      <c r="H87" s="67"/>
      <c r="I87" s="258"/>
      <c r="J87" s="74"/>
      <c r="K87" s="69"/>
    </row>
    <row r="88" spans="1:11" ht="15.75" x14ac:dyDescent="0.25">
      <c r="A88" s="146"/>
      <c r="B88" s="85"/>
      <c r="C88" s="100"/>
      <c r="D88" s="82"/>
      <c r="E88" s="99"/>
      <c r="F88" s="66"/>
      <c r="G88" s="89"/>
      <c r="H88" s="67"/>
      <c r="I88" s="258"/>
      <c r="J88" s="74"/>
      <c r="K88" s="69"/>
    </row>
    <row r="89" spans="1:11" ht="15.75" x14ac:dyDescent="0.25">
      <c r="A89" s="146"/>
      <c r="B89" s="85"/>
      <c r="C89" s="100"/>
      <c r="D89" s="82"/>
      <c r="E89" s="99"/>
      <c r="F89" s="66"/>
      <c r="G89" s="89"/>
      <c r="H89" s="67"/>
      <c r="I89" s="258"/>
      <c r="J89" s="74"/>
      <c r="K89" s="75"/>
    </row>
    <row r="90" spans="1:11" ht="15.75" x14ac:dyDescent="0.25">
      <c r="A90" s="146"/>
      <c r="B90" s="85"/>
      <c r="C90" s="101"/>
      <c r="D90" s="82"/>
      <c r="E90" s="99"/>
      <c r="F90" s="66"/>
      <c r="G90" s="89"/>
      <c r="H90" s="67"/>
      <c r="I90" s="258"/>
      <c r="J90" s="74"/>
      <c r="K90" s="69"/>
    </row>
    <row r="91" spans="1:11" ht="15.75" x14ac:dyDescent="0.25">
      <c r="A91" s="146"/>
      <c r="B91" s="85"/>
      <c r="C91" s="64"/>
      <c r="D91" s="82"/>
      <c r="E91" s="99"/>
      <c r="F91" s="66"/>
      <c r="G91" s="89"/>
      <c r="H91" s="67"/>
      <c r="I91" s="258"/>
      <c r="J91" s="74"/>
      <c r="K91" s="69"/>
    </row>
    <row r="92" spans="1:11" ht="15.75" x14ac:dyDescent="0.25">
      <c r="A92" s="146"/>
      <c r="B92" s="85"/>
      <c r="C92" s="64"/>
      <c r="D92" s="82"/>
      <c r="E92" s="99"/>
      <c r="F92" s="66"/>
      <c r="G92" s="89"/>
      <c r="H92" s="67"/>
      <c r="I92" s="258"/>
      <c r="J92" s="74"/>
      <c r="K92" s="69"/>
    </row>
    <row r="93" spans="1:11" ht="15.75" x14ac:dyDescent="0.25">
      <c r="A93" s="146"/>
      <c r="B93" s="85"/>
      <c r="C93" s="105"/>
      <c r="D93" s="82"/>
      <c r="E93" s="99"/>
      <c r="F93" s="66"/>
      <c r="G93" s="89"/>
      <c r="H93" s="67"/>
      <c r="I93" s="258"/>
      <c r="J93" s="74"/>
      <c r="K93" s="75"/>
    </row>
    <row r="94" spans="1:11" ht="15.75" x14ac:dyDescent="0.25">
      <c r="A94" s="147"/>
      <c r="B94" s="60"/>
      <c r="C94" s="105"/>
      <c r="D94" s="82"/>
      <c r="E94" s="99"/>
      <c r="F94" s="66"/>
      <c r="G94" s="89"/>
      <c r="H94" s="67"/>
      <c r="I94" s="258"/>
      <c r="J94" s="74"/>
      <c r="K94" s="69"/>
    </row>
    <row r="95" spans="1:11" ht="15.75" x14ac:dyDescent="0.25">
      <c r="A95" s="147"/>
      <c r="B95" s="60"/>
      <c r="C95" s="105"/>
      <c r="D95" s="82"/>
      <c r="E95" s="99"/>
      <c r="F95" s="66"/>
      <c r="G95" s="89"/>
      <c r="H95" s="67"/>
      <c r="I95" s="258"/>
      <c r="J95" s="74"/>
      <c r="K95" s="75"/>
    </row>
    <row r="96" spans="1:11" ht="15.75" x14ac:dyDescent="0.25">
      <c r="A96" s="146"/>
      <c r="B96" s="60"/>
      <c r="C96" s="105"/>
      <c r="D96" s="82"/>
      <c r="E96" s="99"/>
      <c r="F96" s="66"/>
      <c r="G96" s="89"/>
      <c r="H96" s="67"/>
      <c r="I96" s="258"/>
      <c r="J96" s="74"/>
      <c r="K96" s="69"/>
    </row>
    <row r="97" spans="1:11" ht="15.75" x14ac:dyDescent="0.25">
      <c r="A97" s="146"/>
      <c r="B97" s="85"/>
      <c r="C97" s="105"/>
      <c r="D97" s="82"/>
      <c r="E97" s="99"/>
      <c r="F97" s="66"/>
      <c r="G97" s="89"/>
      <c r="H97" s="67"/>
      <c r="I97" s="258"/>
      <c r="J97" s="74"/>
      <c r="K97" s="75"/>
    </row>
    <row r="98" spans="1:11" ht="15.75" x14ac:dyDescent="0.25">
      <c r="A98" s="146"/>
      <c r="B98" s="85"/>
      <c r="C98" s="105"/>
      <c r="D98" s="82"/>
      <c r="E98" s="99"/>
      <c r="F98" s="66"/>
      <c r="G98" s="89"/>
      <c r="H98" s="67"/>
      <c r="I98" s="258"/>
      <c r="J98" s="74"/>
      <c r="K98" s="69"/>
    </row>
    <row r="99" spans="1:11" ht="15.75" x14ac:dyDescent="0.25">
      <c r="A99" s="146"/>
      <c r="B99" s="85"/>
      <c r="C99" s="100"/>
      <c r="D99" s="82"/>
      <c r="E99" s="99"/>
      <c r="F99" s="66"/>
      <c r="G99" s="89"/>
      <c r="H99" s="67"/>
      <c r="I99" s="258"/>
      <c r="J99" s="74"/>
      <c r="K99" s="69"/>
    </row>
    <row r="100" spans="1:11" ht="15.75" x14ac:dyDescent="0.25">
      <c r="A100" s="146"/>
      <c r="B100" s="85"/>
      <c r="C100" s="64"/>
      <c r="D100" s="82"/>
      <c r="E100" s="99"/>
      <c r="F100" s="66"/>
      <c r="G100" s="89"/>
      <c r="H100" s="67"/>
      <c r="I100" s="258"/>
      <c r="J100" s="74"/>
      <c r="K100" s="69"/>
    </row>
    <row r="101" spans="1:11" ht="15.75" x14ac:dyDescent="0.25">
      <c r="A101" s="147"/>
      <c r="B101" s="60"/>
      <c r="C101" s="64"/>
      <c r="D101" s="82"/>
      <c r="E101" s="99"/>
      <c r="F101" s="66"/>
      <c r="G101" s="89"/>
      <c r="H101" s="67"/>
      <c r="I101" s="258"/>
      <c r="J101" s="74"/>
      <c r="K101" s="69"/>
    </row>
    <row r="102" spans="1:11" ht="15.75" x14ac:dyDescent="0.25">
      <c r="A102" s="146"/>
      <c r="B102" s="85"/>
      <c r="C102" s="100"/>
      <c r="D102" s="82"/>
      <c r="E102" s="99"/>
      <c r="F102" s="66"/>
      <c r="G102" s="89"/>
      <c r="H102" s="67"/>
      <c r="I102" s="258"/>
      <c r="J102" s="74"/>
      <c r="K102" s="75"/>
    </row>
    <row r="103" spans="1:11" ht="15.75" x14ac:dyDescent="0.25">
      <c r="A103" s="146"/>
      <c r="B103" s="60"/>
      <c r="C103" s="64"/>
      <c r="D103" s="82"/>
      <c r="E103" s="99"/>
      <c r="F103" s="66"/>
      <c r="G103" s="89"/>
      <c r="H103" s="67"/>
      <c r="I103" s="258"/>
      <c r="J103" s="74"/>
      <c r="K103" s="69"/>
    </row>
    <row r="104" spans="1:11" ht="15.75" x14ac:dyDescent="0.25">
      <c r="A104" s="146"/>
      <c r="B104" s="60"/>
      <c r="C104" s="64"/>
      <c r="D104" s="82"/>
      <c r="E104" s="99"/>
      <c r="F104" s="66"/>
      <c r="G104" s="89"/>
      <c r="H104" s="67"/>
      <c r="I104" s="258"/>
      <c r="J104" s="74"/>
      <c r="K104" s="69"/>
    </row>
    <row r="105" spans="1:11" ht="15.75" x14ac:dyDescent="0.25">
      <c r="A105" s="146"/>
      <c r="B105" s="60"/>
      <c r="C105" s="64"/>
      <c r="D105" s="82"/>
      <c r="E105" s="99"/>
      <c r="F105" s="66"/>
      <c r="G105" s="89"/>
      <c r="H105" s="67"/>
      <c r="I105" s="258"/>
      <c r="J105" s="74"/>
      <c r="K105" s="69"/>
    </row>
    <row r="106" spans="1:11" ht="15.75" x14ac:dyDescent="0.25">
      <c r="A106" s="146"/>
      <c r="B106" s="85"/>
      <c r="C106" s="64"/>
      <c r="D106" s="82"/>
      <c r="E106" s="99"/>
      <c r="F106" s="66"/>
      <c r="G106" s="89"/>
      <c r="H106" s="67"/>
      <c r="I106" s="258"/>
      <c r="J106" s="74"/>
      <c r="K106" s="69"/>
    </row>
    <row r="107" spans="1:11" ht="15.75" x14ac:dyDescent="0.25">
      <c r="A107" s="146"/>
      <c r="B107" s="85"/>
      <c r="C107" s="64"/>
      <c r="D107" s="82"/>
      <c r="E107" s="99"/>
      <c r="F107" s="66"/>
      <c r="G107" s="89"/>
      <c r="H107" s="67"/>
      <c r="I107" s="258"/>
      <c r="J107" s="74"/>
      <c r="K107" s="69"/>
    </row>
    <row r="108" spans="1:11" ht="15.75" x14ac:dyDescent="0.25">
      <c r="A108" s="146"/>
      <c r="B108" s="60"/>
      <c r="C108" s="64"/>
      <c r="D108" s="82"/>
      <c r="E108" s="99"/>
      <c r="F108" s="81"/>
      <c r="G108" s="89"/>
      <c r="H108" s="67"/>
      <c r="I108" s="258"/>
      <c r="J108" s="74"/>
      <c r="K108" s="69"/>
    </row>
    <row r="109" spans="1:11" ht="15.75" x14ac:dyDescent="0.25">
      <c r="A109" s="146"/>
      <c r="B109" s="60"/>
      <c r="C109" s="64"/>
      <c r="D109" s="82"/>
      <c r="E109" s="99"/>
      <c r="F109" s="81"/>
      <c r="G109" s="89"/>
      <c r="H109" s="67"/>
      <c r="I109" s="258"/>
      <c r="J109" s="74"/>
      <c r="K109" s="69"/>
    </row>
    <row r="110" spans="1:11" ht="15.75" x14ac:dyDescent="0.25">
      <c r="A110" s="147"/>
      <c r="B110" s="60"/>
      <c r="C110" s="64"/>
      <c r="D110" s="82"/>
      <c r="E110" s="99"/>
      <c r="F110" s="81"/>
      <c r="G110" s="89"/>
      <c r="H110" s="67"/>
      <c r="I110" s="258"/>
      <c r="J110" s="74"/>
      <c r="K110" s="75"/>
    </row>
    <row r="111" spans="1:11" ht="15.75" x14ac:dyDescent="0.25">
      <c r="A111" s="146"/>
      <c r="B111" s="85"/>
      <c r="C111" s="64"/>
      <c r="D111" s="82"/>
      <c r="E111" s="99"/>
      <c r="F111" s="81"/>
      <c r="G111" s="89"/>
      <c r="H111" s="67"/>
      <c r="I111" s="258"/>
      <c r="J111" s="74"/>
      <c r="K111" s="75"/>
    </row>
    <row r="112" spans="1:11" ht="15.75" x14ac:dyDescent="0.25">
      <c r="A112" s="146"/>
      <c r="B112" s="85"/>
      <c r="C112" s="64"/>
      <c r="D112" s="82"/>
      <c r="E112" s="99"/>
      <c r="F112" s="81"/>
      <c r="G112" s="89"/>
      <c r="H112" s="67"/>
      <c r="I112" s="68"/>
      <c r="J112" s="74"/>
      <c r="K112" s="75"/>
    </row>
    <row r="113" spans="1:11" ht="15.75" x14ac:dyDescent="0.25">
      <c r="A113" s="146"/>
      <c r="B113" s="85"/>
      <c r="C113" s="101"/>
      <c r="D113" s="82"/>
      <c r="E113" s="99"/>
      <c r="F113" s="81"/>
      <c r="G113" s="89"/>
      <c r="H113" s="67"/>
      <c r="I113" s="258"/>
      <c r="J113" s="74"/>
      <c r="K113" s="75"/>
    </row>
    <row r="114" spans="1:11" ht="15.75" x14ac:dyDescent="0.25">
      <c r="A114" s="146"/>
      <c r="B114" s="60"/>
      <c r="C114" s="64"/>
      <c r="D114" s="82"/>
      <c r="E114" s="99"/>
      <c r="F114" s="81"/>
      <c r="G114" s="89"/>
      <c r="H114" s="67"/>
      <c r="I114" s="258"/>
      <c r="J114" s="74"/>
      <c r="K114" s="75"/>
    </row>
    <row r="115" spans="1:11" ht="15.75" x14ac:dyDescent="0.25">
      <c r="A115" s="146"/>
      <c r="B115" s="85"/>
      <c r="C115" s="64"/>
      <c r="D115" s="82"/>
      <c r="E115" s="99"/>
      <c r="F115" s="81"/>
      <c r="G115" s="89"/>
      <c r="H115" s="67"/>
      <c r="I115" s="258"/>
      <c r="J115" s="74"/>
      <c r="K115" s="75"/>
    </row>
    <row r="116" spans="1:11" ht="15.75" x14ac:dyDescent="0.25">
      <c r="A116" s="146"/>
      <c r="B116" s="85"/>
      <c r="C116" s="64"/>
      <c r="D116" s="82"/>
      <c r="E116" s="99"/>
      <c r="F116" s="81"/>
      <c r="G116" s="89"/>
      <c r="H116" s="67"/>
      <c r="I116" s="258"/>
      <c r="J116" s="74"/>
      <c r="K116" s="75"/>
    </row>
    <row r="117" spans="1:11" ht="15.75" x14ac:dyDescent="0.25">
      <c r="A117" s="146"/>
      <c r="B117" s="85"/>
      <c r="C117" s="64"/>
      <c r="D117" s="82"/>
      <c r="E117" s="99"/>
      <c r="F117" s="81"/>
      <c r="G117" s="89"/>
      <c r="H117" s="67"/>
      <c r="I117" s="258"/>
      <c r="J117" s="74"/>
      <c r="K117" s="75"/>
    </row>
    <row r="118" spans="1:11" ht="15.75" x14ac:dyDescent="0.25">
      <c r="A118" s="146"/>
      <c r="B118" s="85"/>
      <c r="C118" s="64"/>
      <c r="D118" s="82"/>
      <c r="E118" s="99"/>
      <c r="F118" s="81"/>
      <c r="G118" s="89"/>
      <c r="H118" s="67"/>
      <c r="I118" s="258"/>
      <c r="J118" s="74"/>
      <c r="K118" s="75"/>
    </row>
    <row r="119" spans="1:11" ht="15.75" x14ac:dyDescent="0.25">
      <c r="A119" s="146"/>
      <c r="B119" s="60"/>
      <c r="C119" s="64"/>
      <c r="D119" s="82"/>
      <c r="E119" s="99"/>
      <c r="F119" s="81"/>
      <c r="G119" s="89"/>
      <c r="H119" s="67"/>
      <c r="I119" s="258"/>
      <c r="J119" s="74"/>
      <c r="K119" s="75"/>
    </row>
    <row r="120" spans="1:11" ht="15.75" x14ac:dyDescent="0.25">
      <c r="A120" s="146"/>
      <c r="B120" s="85"/>
      <c r="C120" s="84"/>
      <c r="D120" s="82"/>
      <c r="E120" s="110"/>
      <c r="F120" s="81"/>
      <c r="G120" s="89"/>
      <c r="H120" s="67"/>
      <c r="I120" s="68"/>
      <c r="J120" s="74"/>
      <c r="K120" s="75"/>
    </row>
    <row r="121" spans="1:11" ht="15.75" x14ac:dyDescent="0.25">
      <c r="A121" s="146"/>
      <c r="B121" s="85"/>
      <c r="C121" s="83"/>
      <c r="D121" s="82"/>
      <c r="E121" s="110"/>
      <c r="F121" s="81"/>
      <c r="G121" s="89"/>
      <c r="H121" s="67"/>
      <c r="I121" s="258"/>
      <c r="J121" s="74"/>
      <c r="K121" s="75"/>
    </row>
    <row r="122" spans="1:11" ht="15.75" x14ac:dyDescent="0.25">
      <c r="A122" s="146"/>
      <c r="B122" s="60"/>
      <c r="C122" s="84"/>
      <c r="D122" s="82"/>
      <c r="E122" s="110"/>
      <c r="F122" s="81"/>
      <c r="G122" s="89"/>
      <c r="H122" s="67"/>
      <c r="I122" s="258"/>
      <c r="J122" s="74"/>
      <c r="K122" s="75"/>
    </row>
    <row r="123" spans="1:11" ht="15.75" x14ac:dyDescent="0.25">
      <c r="A123" s="146"/>
      <c r="B123" s="60"/>
      <c r="C123" s="84"/>
      <c r="D123" s="82"/>
      <c r="E123" s="110"/>
      <c r="F123" s="81"/>
      <c r="G123" s="89"/>
      <c r="H123" s="67"/>
      <c r="I123" s="258"/>
      <c r="J123" s="74"/>
      <c r="K123" s="75"/>
    </row>
    <row r="124" spans="1:11" ht="15.75" x14ac:dyDescent="0.25">
      <c r="A124" s="146"/>
      <c r="B124" s="60"/>
      <c r="C124" s="250"/>
      <c r="D124" s="82"/>
      <c r="E124" s="110"/>
      <c r="F124" s="81"/>
      <c r="G124" s="89"/>
      <c r="H124" s="67"/>
      <c r="I124" s="258"/>
      <c r="J124" s="74"/>
      <c r="K124" s="75"/>
    </row>
    <row r="125" spans="1:11" ht="15.75" x14ac:dyDescent="0.25">
      <c r="A125" s="146"/>
      <c r="B125" s="60"/>
      <c r="C125" s="84"/>
      <c r="D125" s="82"/>
      <c r="E125" s="110"/>
      <c r="F125" s="81"/>
      <c r="G125" s="89"/>
      <c r="H125" s="67"/>
      <c r="I125" s="258"/>
      <c r="J125" s="74"/>
      <c r="K125" s="75"/>
    </row>
    <row r="126" spans="1:11" ht="15.75" x14ac:dyDescent="0.25">
      <c r="A126" s="146"/>
      <c r="B126" s="60"/>
      <c r="C126" s="84"/>
      <c r="D126" s="82"/>
      <c r="E126" s="110"/>
      <c r="F126" s="81"/>
      <c r="G126" s="89"/>
      <c r="H126" s="67"/>
      <c r="I126" s="258"/>
      <c r="J126" s="74"/>
      <c r="K126" s="75"/>
    </row>
    <row r="127" spans="1:11" ht="15.75" x14ac:dyDescent="0.25">
      <c r="A127" s="146"/>
      <c r="B127" s="85"/>
      <c r="C127" s="84"/>
      <c r="D127" s="82"/>
      <c r="E127" s="110"/>
      <c r="F127" s="81"/>
      <c r="G127" s="89"/>
      <c r="H127" s="67"/>
      <c r="I127" s="258"/>
      <c r="J127" s="74"/>
      <c r="K127" s="75"/>
    </row>
    <row r="128" spans="1:11" ht="15.75" x14ac:dyDescent="0.25">
      <c r="A128" s="146"/>
      <c r="B128" s="85"/>
      <c r="C128" s="84"/>
      <c r="D128" s="82"/>
      <c r="E128" s="110"/>
      <c r="F128" s="81"/>
      <c r="G128" s="89"/>
      <c r="H128" s="67"/>
      <c r="I128" s="68"/>
      <c r="J128" s="74"/>
      <c r="K128" s="75"/>
    </row>
    <row r="129" spans="1:11" ht="15.75" x14ac:dyDescent="0.25">
      <c r="A129" s="146"/>
      <c r="B129" s="85"/>
      <c r="C129" s="84"/>
      <c r="D129" s="82"/>
      <c r="E129" s="110"/>
      <c r="F129" s="81"/>
      <c r="G129" s="89"/>
      <c r="H129" s="67"/>
      <c r="I129" s="282"/>
      <c r="J129" s="74"/>
      <c r="K129" s="75"/>
    </row>
    <row r="130" spans="1:11" ht="15.75" x14ac:dyDescent="0.25">
      <c r="A130" s="146"/>
      <c r="B130" s="85"/>
      <c r="C130" s="84"/>
      <c r="D130" s="82"/>
      <c r="E130" s="110"/>
      <c r="F130" s="81"/>
      <c r="G130" s="89"/>
      <c r="H130" s="67"/>
      <c r="I130" s="258"/>
      <c r="J130" s="74"/>
      <c r="K130" s="75"/>
    </row>
    <row r="131" spans="1:11" ht="15.75" x14ac:dyDescent="0.25">
      <c r="A131" s="146"/>
      <c r="B131" s="85"/>
      <c r="C131" s="84"/>
      <c r="D131" s="82"/>
      <c r="E131" s="110"/>
      <c r="F131" s="81"/>
      <c r="G131" s="89"/>
      <c r="H131" s="67"/>
      <c r="I131" s="258"/>
      <c r="J131" s="74"/>
      <c r="K131" s="75"/>
    </row>
    <row r="132" spans="1:11" ht="15.75" x14ac:dyDescent="0.25">
      <c r="A132" s="146"/>
      <c r="B132" s="85"/>
      <c r="C132" s="84"/>
      <c r="D132" s="82"/>
      <c r="E132" s="110"/>
      <c r="F132" s="81"/>
      <c r="G132" s="89"/>
      <c r="H132" s="67"/>
      <c r="I132" s="258"/>
      <c r="J132" s="74"/>
      <c r="K132" s="75"/>
    </row>
    <row r="133" spans="1:11" ht="15.75" x14ac:dyDescent="0.25">
      <c r="A133" s="146"/>
      <c r="B133" s="86"/>
      <c r="C133" s="87"/>
      <c r="D133" s="82"/>
      <c r="E133" s="111"/>
      <c r="F133" s="88"/>
      <c r="G133" s="89"/>
      <c r="H133" s="67"/>
      <c r="I133" s="262"/>
      <c r="J133" s="74"/>
      <c r="K133" s="75"/>
    </row>
    <row r="134" spans="1:11" ht="15.75" x14ac:dyDescent="0.25">
      <c r="A134" s="146"/>
      <c r="B134" s="85"/>
      <c r="C134" s="84"/>
      <c r="D134" s="82"/>
      <c r="E134" s="110"/>
      <c r="F134" s="81"/>
      <c r="G134" s="89"/>
      <c r="H134" s="67"/>
      <c r="I134" s="258"/>
      <c r="J134" s="74"/>
      <c r="K134" s="75"/>
    </row>
    <row r="135" spans="1:11" ht="15.75" x14ac:dyDescent="0.25">
      <c r="A135" s="146"/>
      <c r="B135" s="86"/>
      <c r="C135" s="87"/>
      <c r="D135" s="82"/>
      <c r="E135" s="111"/>
      <c r="F135" s="88"/>
      <c r="G135" s="89"/>
      <c r="H135" s="67"/>
      <c r="I135" s="259"/>
      <c r="J135" s="74"/>
      <c r="K135" s="75"/>
    </row>
    <row r="136" spans="1:11" ht="15.75" x14ac:dyDescent="0.25">
      <c r="A136" s="146"/>
      <c r="B136" s="85"/>
      <c r="C136" s="84"/>
      <c r="D136" s="82"/>
      <c r="E136" s="110"/>
      <c r="F136" s="81"/>
      <c r="G136" s="89"/>
      <c r="H136" s="67"/>
      <c r="I136" s="78"/>
      <c r="J136" s="74"/>
      <c r="K136" s="75"/>
    </row>
    <row r="137" spans="1:11" ht="15.75" x14ac:dyDescent="0.25">
      <c r="A137" s="146"/>
      <c r="B137" s="85"/>
      <c r="C137" s="84"/>
      <c r="D137" s="82"/>
      <c r="E137" s="110"/>
      <c r="F137" s="81"/>
      <c r="G137" s="89"/>
      <c r="H137" s="67"/>
      <c r="I137" s="78"/>
      <c r="J137" s="74"/>
      <c r="K137" s="75"/>
    </row>
    <row r="138" spans="1:11" ht="15.75" x14ac:dyDescent="0.25">
      <c r="A138" s="146"/>
      <c r="B138" s="86"/>
      <c r="C138" s="87"/>
      <c r="D138" s="82"/>
      <c r="E138" s="111"/>
      <c r="F138" s="88"/>
      <c r="G138" s="89"/>
      <c r="H138" s="67"/>
      <c r="I138" s="259"/>
      <c r="J138" s="74"/>
      <c r="K138" s="75"/>
    </row>
    <row r="139" spans="1:11" ht="15.75" x14ac:dyDescent="0.25">
      <c r="A139" s="146"/>
      <c r="B139" s="85"/>
      <c r="C139" s="84"/>
      <c r="D139" s="82"/>
      <c r="E139" s="110"/>
      <c r="F139" s="81"/>
      <c r="G139" s="89"/>
      <c r="H139" s="67"/>
      <c r="I139" s="78"/>
      <c r="J139" s="74"/>
      <c r="K139" s="75"/>
    </row>
    <row r="140" spans="1:11" ht="15.75" x14ac:dyDescent="0.25">
      <c r="A140" s="146"/>
      <c r="B140" s="85"/>
      <c r="C140" s="84"/>
      <c r="D140" s="82"/>
      <c r="E140" s="110"/>
      <c r="F140" s="81"/>
      <c r="G140" s="89"/>
      <c r="H140" s="67"/>
      <c r="I140" s="78"/>
      <c r="J140" s="74"/>
      <c r="K140" s="75"/>
    </row>
    <row r="141" spans="1:11" ht="15.75" x14ac:dyDescent="0.25">
      <c r="A141" s="146"/>
      <c r="B141" s="85"/>
      <c r="C141" s="84"/>
      <c r="D141" s="82"/>
      <c r="E141" s="110"/>
      <c r="F141" s="81"/>
      <c r="G141" s="89"/>
      <c r="H141" s="67"/>
      <c r="I141" s="78"/>
      <c r="J141" s="74"/>
      <c r="K141" s="75"/>
    </row>
    <row r="142" spans="1:11" ht="15.75" x14ac:dyDescent="0.25">
      <c r="A142" s="147"/>
      <c r="B142" s="85"/>
      <c r="C142" s="84"/>
      <c r="D142" s="82"/>
      <c r="E142" s="110"/>
      <c r="F142" s="81"/>
      <c r="G142" s="89"/>
      <c r="H142" s="67"/>
      <c r="I142" s="78"/>
      <c r="J142" s="74"/>
      <c r="K142" s="75"/>
    </row>
    <row r="143" spans="1:11" ht="15.75" x14ac:dyDescent="0.25">
      <c r="A143" s="146"/>
      <c r="B143" s="85"/>
      <c r="C143" s="84"/>
      <c r="D143" s="82"/>
      <c r="E143" s="110"/>
      <c r="F143" s="81"/>
      <c r="G143" s="89"/>
      <c r="H143" s="67"/>
      <c r="I143" s="78"/>
      <c r="J143" s="74"/>
      <c r="K143" s="75"/>
    </row>
    <row r="144" spans="1:11" ht="15.75" x14ac:dyDescent="0.25">
      <c r="A144" s="147"/>
      <c r="B144" s="85"/>
      <c r="C144" s="87"/>
      <c r="D144" s="82"/>
      <c r="E144" s="111"/>
      <c r="F144" s="90"/>
      <c r="G144" s="89"/>
      <c r="H144" s="67"/>
      <c r="I144" s="261"/>
      <c r="J144" s="74"/>
      <c r="K144" s="75"/>
    </row>
    <row r="145" spans="1:11" ht="15.75" x14ac:dyDescent="0.25">
      <c r="A145" s="147"/>
      <c r="B145" s="112"/>
      <c r="C145" s="87"/>
      <c r="D145" s="82"/>
      <c r="E145" s="111"/>
      <c r="F145" s="90"/>
      <c r="G145" s="89"/>
      <c r="H145" s="67"/>
      <c r="I145" s="261"/>
      <c r="J145" s="74"/>
      <c r="K145" s="75"/>
    </row>
    <row r="146" spans="1:11" ht="15.75" x14ac:dyDescent="0.25">
      <c r="A146" s="148"/>
      <c r="B146" s="112"/>
      <c r="C146" s="84"/>
      <c r="D146" s="82"/>
      <c r="E146" s="110"/>
      <c r="F146" s="90"/>
      <c r="G146" s="89"/>
      <c r="H146" s="67"/>
      <c r="I146" s="78"/>
      <c r="J146" s="74"/>
      <c r="K146" s="75"/>
    </row>
    <row r="147" spans="1:11" ht="15.75" x14ac:dyDescent="0.25">
      <c r="A147" s="147"/>
      <c r="B147" s="112"/>
      <c r="C147" s="84"/>
      <c r="D147" s="82"/>
      <c r="E147" s="110"/>
      <c r="F147" s="90"/>
      <c r="G147" s="89"/>
      <c r="H147" s="67"/>
      <c r="I147" s="78"/>
      <c r="J147" s="74"/>
      <c r="K147" s="75"/>
    </row>
    <row r="148" spans="1:11" ht="15.75" x14ac:dyDescent="0.25">
      <c r="A148" s="146"/>
      <c r="B148" s="112"/>
      <c r="C148" s="84"/>
      <c r="D148" s="82"/>
      <c r="E148" s="110"/>
      <c r="F148" s="90"/>
      <c r="G148" s="89"/>
      <c r="H148" s="67"/>
      <c r="I148" s="78"/>
      <c r="J148" s="74"/>
      <c r="K148" s="75"/>
    </row>
    <row r="149" spans="1:11" ht="15.75" x14ac:dyDescent="0.25">
      <c r="A149" s="146"/>
      <c r="B149" s="85"/>
      <c r="C149" s="105"/>
      <c r="D149" s="82"/>
      <c r="E149" s="99"/>
      <c r="F149" s="66"/>
      <c r="G149" s="89"/>
      <c r="H149" s="67"/>
      <c r="I149" s="109"/>
      <c r="J149" s="74"/>
      <c r="K149" s="75"/>
    </row>
    <row r="150" spans="1:11" ht="15.75" x14ac:dyDescent="0.25">
      <c r="A150" s="146"/>
      <c r="B150" s="86"/>
      <c r="C150" s="87"/>
      <c r="D150" s="82"/>
      <c r="E150" s="111"/>
      <c r="F150" s="88"/>
      <c r="G150" s="89"/>
      <c r="H150" s="67"/>
      <c r="I150" s="259"/>
      <c r="J150" s="74"/>
      <c r="K150" s="75"/>
    </row>
    <row r="151" spans="1:11" ht="15.75" x14ac:dyDescent="0.25">
      <c r="A151" s="146"/>
      <c r="B151" s="86"/>
      <c r="C151" s="87"/>
      <c r="D151" s="82"/>
      <c r="E151" s="111"/>
      <c r="F151" s="88"/>
      <c r="G151" s="89"/>
      <c r="H151" s="67"/>
      <c r="I151" s="259"/>
      <c r="J151" s="74"/>
      <c r="K151" s="75"/>
    </row>
    <row r="152" spans="1:11" ht="15.75" x14ac:dyDescent="0.25">
      <c r="A152" s="146"/>
      <c r="B152" s="86"/>
      <c r="C152" s="87"/>
      <c r="D152" s="82"/>
      <c r="E152" s="111"/>
      <c r="F152" s="88"/>
      <c r="G152" s="89"/>
      <c r="H152" s="67"/>
      <c r="I152" s="259"/>
      <c r="J152" s="74"/>
      <c r="K152" s="75"/>
    </row>
    <row r="153" spans="1:11" ht="15.75" x14ac:dyDescent="0.25">
      <c r="A153" s="146"/>
      <c r="B153" s="86"/>
      <c r="C153" s="87"/>
      <c r="D153" s="82"/>
      <c r="E153" s="111"/>
      <c r="F153" s="88"/>
      <c r="G153" s="89"/>
      <c r="H153" s="67"/>
      <c r="I153" s="259"/>
      <c r="J153" s="74"/>
      <c r="K153" s="75"/>
    </row>
    <row r="154" spans="1:11" ht="15.75" x14ac:dyDescent="0.25">
      <c r="A154" s="146"/>
      <c r="B154" s="86"/>
      <c r="C154" s="87"/>
      <c r="D154" s="82"/>
      <c r="E154" s="111"/>
      <c r="F154" s="88"/>
      <c r="G154" s="89"/>
      <c r="H154" s="67"/>
      <c r="I154" s="259"/>
      <c r="J154" s="74"/>
      <c r="K154" s="75"/>
    </row>
    <row r="155" spans="1:11" ht="15.75" x14ac:dyDescent="0.25">
      <c r="A155" s="146"/>
      <c r="B155" s="86"/>
      <c r="C155" s="87"/>
      <c r="D155" s="82"/>
      <c r="E155" s="111"/>
      <c r="F155" s="88"/>
      <c r="G155" s="89"/>
      <c r="H155" s="67"/>
      <c r="I155" s="259"/>
      <c r="J155" s="74"/>
      <c r="K155" s="75"/>
    </row>
    <row r="156" spans="1:11" ht="15.75" x14ac:dyDescent="0.25">
      <c r="A156" s="146"/>
      <c r="B156" s="86"/>
      <c r="C156" s="87"/>
      <c r="D156" s="82"/>
      <c r="E156" s="111"/>
      <c r="F156" s="88"/>
      <c r="G156" s="89"/>
      <c r="H156" s="67"/>
      <c r="I156" s="259"/>
      <c r="J156" s="74"/>
      <c r="K156" s="75"/>
    </row>
    <row r="157" spans="1:11" ht="15.75" x14ac:dyDescent="0.25">
      <c r="A157" s="146"/>
      <c r="B157" s="86"/>
      <c r="C157" s="87"/>
      <c r="D157" s="82"/>
      <c r="E157" s="111"/>
      <c r="F157" s="88"/>
      <c r="G157" s="89"/>
      <c r="H157" s="67"/>
      <c r="I157" s="259"/>
      <c r="J157" s="74"/>
      <c r="K157" s="75"/>
    </row>
    <row r="158" spans="1:11" ht="15.75" x14ac:dyDescent="0.25">
      <c r="A158" s="146"/>
      <c r="B158" s="86"/>
      <c r="C158" s="87"/>
      <c r="D158" s="82"/>
      <c r="E158" s="111"/>
      <c r="F158" s="88"/>
      <c r="G158" s="89"/>
      <c r="H158" s="67"/>
      <c r="I158" s="259"/>
      <c r="J158" s="74"/>
      <c r="K158" s="75"/>
    </row>
    <row r="159" spans="1:11" ht="15.75" x14ac:dyDescent="0.25">
      <c r="A159" s="146"/>
      <c r="B159" s="86"/>
      <c r="C159" s="87"/>
      <c r="D159" s="82"/>
      <c r="E159" s="111"/>
      <c r="F159" s="88"/>
      <c r="G159" s="89"/>
      <c r="H159" s="67"/>
      <c r="I159" s="259"/>
      <c r="J159" s="74"/>
      <c r="K159" s="75"/>
    </row>
    <row r="160" spans="1:11" ht="15.75" x14ac:dyDescent="0.25">
      <c r="A160" s="146"/>
      <c r="B160" s="86"/>
      <c r="C160" s="87"/>
      <c r="D160" s="82"/>
      <c r="E160" s="111"/>
      <c r="F160" s="88"/>
      <c r="G160" s="89"/>
      <c r="H160" s="67"/>
      <c r="I160" s="259"/>
      <c r="J160" s="74"/>
      <c r="K160" s="75"/>
    </row>
    <row r="161" spans="1:11" ht="15.75" x14ac:dyDescent="0.25">
      <c r="A161" s="146"/>
      <c r="B161" s="86"/>
      <c r="C161" s="87"/>
      <c r="D161" s="82"/>
      <c r="E161" s="111"/>
      <c r="F161" s="88"/>
      <c r="G161" s="89"/>
      <c r="H161" s="67"/>
      <c r="I161" s="259"/>
      <c r="J161" s="74"/>
      <c r="K161" s="75"/>
    </row>
    <row r="162" spans="1:11" ht="15.75" x14ac:dyDescent="0.25">
      <c r="A162" s="146"/>
      <c r="B162" s="86"/>
      <c r="C162" s="87"/>
      <c r="D162" s="82"/>
      <c r="E162" s="111"/>
      <c r="F162" s="88"/>
      <c r="G162" s="89"/>
      <c r="H162" s="67"/>
      <c r="I162" s="259"/>
      <c r="J162" s="74"/>
      <c r="K162" s="75"/>
    </row>
    <row r="163" spans="1:11" ht="15.75" x14ac:dyDescent="0.25">
      <c r="A163" s="146"/>
      <c r="B163" s="86"/>
      <c r="C163" s="87"/>
      <c r="D163" s="82"/>
      <c r="E163" s="111"/>
      <c r="F163" s="88"/>
      <c r="G163" s="89"/>
      <c r="H163" s="67"/>
      <c r="I163" s="259"/>
      <c r="J163" s="74"/>
      <c r="K163" s="75"/>
    </row>
    <row r="164" spans="1:11" ht="15.75" x14ac:dyDescent="0.25">
      <c r="A164" s="146"/>
      <c r="B164" s="86"/>
      <c r="C164" s="87"/>
      <c r="D164" s="82"/>
      <c r="E164" s="111"/>
      <c r="F164" s="88"/>
      <c r="G164" s="89"/>
      <c r="H164" s="67"/>
      <c r="I164" s="259"/>
      <c r="J164" s="74"/>
      <c r="K164" s="75"/>
    </row>
    <row r="165" spans="1:11" ht="15.75" x14ac:dyDescent="0.25">
      <c r="A165" s="146"/>
      <c r="B165" s="86"/>
      <c r="C165" s="87"/>
      <c r="D165" s="82"/>
      <c r="E165" s="111"/>
      <c r="F165" s="88"/>
      <c r="G165" s="89"/>
      <c r="H165" s="67"/>
      <c r="I165" s="259"/>
      <c r="J165" s="74"/>
      <c r="K165" s="75"/>
    </row>
    <row r="166" spans="1:11" ht="15.75" x14ac:dyDescent="0.25">
      <c r="A166" s="146"/>
      <c r="B166" s="85"/>
      <c r="C166" s="87"/>
      <c r="D166" s="82"/>
      <c r="E166" s="93"/>
      <c r="F166" s="66"/>
      <c r="G166" s="215"/>
      <c r="H166" s="67"/>
      <c r="I166" s="68"/>
      <c r="J166" s="74"/>
      <c r="K166" s="75"/>
    </row>
    <row r="167" spans="1:11" ht="15.75" x14ac:dyDescent="0.25">
      <c r="A167" s="146"/>
      <c r="B167" s="112"/>
      <c r="C167" s="84"/>
      <c r="D167" s="82"/>
      <c r="E167" s="110"/>
      <c r="F167" s="90"/>
      <c r="G167" s="89"/>
      <c r="H167" s="67"/>
      <c r="I167" s="78"/>
      <c r="J167" s="74"/>
      <c r="K167" s="75"/>
    </row>
    <row r="168" spans="1:11" ht="15.75" x14ac:dyDescent="0.25">
      <c r="A168" s="146"/>
      <c r="B168" s="112"/>
      <c r="C168" s="87"/>
      <c r="D168" s="82"/>
      <c r="E168" s="111"/>
      <c r="F168" s="88"/>
      <c r="G168" s="89"/>
      <c r="H168" s="67"/>
      <c r="I168" s="259"/>
      <c r="J168" s="74"/>
      <c r="K168" s="75"/>
    </row>
    <row r="169" spans="1:11" ht="15.75" x14ac:dyDescent="0.25">
      <c r="A169" s="146"/>
      <c r="B169" s="112"/>
      <c r="C169" s="87"/>
      <c r="D169" s="82"/>
      <c r="E169" s="111"/>
      <c r="F169" s="88"/>
      <c r="G169" s="89"/>
      <c r="H169" s="67"/>
      <c r="I169" s="261"/>
      <c r="J169" s="74"/>
      <c r="K169" s="75"/>
    </row>
    <row r="170" spans="1:11" ht="15.75" x14ac:dyDescent="0.25">
      <c r="A170" s="146"/>
      <c r="B170" s="112"/>
      <c r="C170" s="87"/>
      <c r="D170" s="82"/>
      <c r="E170" s="111"/>
      <c r="F170" s="88"/>
      <c r="G170" s="89"/>
      <c r="H170" s="67"/>
      <c r="I170" s="259"/>
      <c r="J170" s="74"/>
      <c r="K170" s="75"/>
    </row>
    <row r="171" spans="1:11" ht="15.75" x14ac:dyDescent="0.25">
      <c r="A171" s="146"/>
      <c r="B171" s="85"/>
      <c r="C171" s="87"/>
      <c r="D171" s="82"/>
      <c r="E171" s="111"/>
      <c r="F171" s="88"/>
      <c r="G171" s="89"/>
      <c r="H171" s="67"/>
      <c r="I171" s="261"/>
      <c r="J171" s="74"/>
      <c r="K171" s="75"/>
    </row>
    <row r="172" spans="1:11" ht="15.75" x14ac:dyDescent="0.25">
      <c r="A172" s="146"/>
      <c r="B172" s="85"/>
      <c r="C172" s="87"/>
      <c r="D172" s="82"/>
      <c r="E172" s="113"/>
      <c r="F172" s="88"/>
      <c r="G172" s="89"/>
      <c r="H172" s="67"/>
      <c r="I172" s="261"/>
      <c r="J172" s="74"/>
      <c r="K172" s="75"/>
    </row>
    <row r="173" spans="1:11" ht="15.75" x14ac:dyDescent="0.25">
      <c r="A173" s="146"/>
      <c r="B173" s="85"/>
      <c r="C173" s="87"/>
      <c r="D173" s="82"/>
      <c r="E173" s="113"/>
      <c r="F173" s="88"/>
      <c r="G173" s="89"/>
      <c r="H173" s="67"/>
      <c r="I173" s="261"/>
      <c r="J173" s="74"/>
      <c r="K173" s="75"/>
    </row>
    <row r="174" spans="1:11" ht="15.75" x14ac:dyDescent="0.25">
      <c r="A174" s="146"/>
      <c r="B174" s="85"/>
      <c r="C174" s="87"/>
      <c r="D174" s="82"/>
      <c r="E174" s="111"/>
      <c r="F174" s="88"/>
      <c r="G174" s="89"/>
      <c r="H174" s="67"/>
      <c r="I174" s="261"/>
      <c r="J174" s="74"/>
      <c r="K174" s="75"/>
    </row>
    <row r="175" spans="1:11" ht="15.75" x14ac:dyDescent="0.25">
      <c r="A175" s="146"/>
      <c r="B175" s="85"/>
      <c r="C175" s="87"/>
      <c r="D175" s="82"/>
      <c r="E175" s="113"/>
      <c r="F175" s="88"/>
      <c r="G175" s="89"/>
      <c r="H175" s="67"/>
      <c r="I175" s="261"/>
      <c r="J175" s="74"/>
      <c r="K175" s="75"/>
    </row>
    <row r="176" spans="1:11" ht="15.75" x14ac:dyDescent="0.25">
      <c r="A176" s="146"/>
      <c r="B176" s="85"/>
      <c r="C176" s="87"/>
      <c r="D176" s="82"/>
      <c r="E176" s="111"/>
      <c r="F176" s="88"/>
      <c r="G176" s="89"/>
      <c r="H176" s="67"/>
      <c r="I176" s="261"/>
      <c r="J176" s="74"/>
      <c r="K176" s="75"/>
    </row>
    <row r="177" spans="1:11" ht="15.75" x14ac:dyDescent="0.25">
      <c r="A177" s="146"/>
      <c r="B177" s="285"/>
      <c r="C177" s="87"/>
      <c r="D177" s="82"/>
      <c r="E177" s="111"/>
      <c r="F177" s="88"/>
      <c r="G177" s="89"/>
      <c r="H177" s="67"/>
      <c r="I177" s="259"/>
      <c r="J177" s="74"/>
      <c r="K177" s="75"/>
    </row>
    <row r="178" spans="1:11" ht="15.75" x14ac:dyDescent="0.25">
      <c r="A178" s="146"/>
      <c r="B178" s="85"/>
      <c r="C178" s="87"/>
      <c r="D178" s="82"/>
      <c r="E178" s="111"/>
      <c r="F178" s="88"/>
      <c r="G178" s="89"/>
      <c r="H178" s="67"/>
      <c r="I178" s="68"/>
      <c r="J178" s="74"/>
      <c r="K178" s="75"/>
    </row>
    <row r="179" spans="1:11" ht="15.75" x14ac:dyDescent="0.25">
      <c r="A179" s="147"/>
      <c r="B179" s="85"/>
      <c r="C179" s="87"/>
      <c r="D179" s="82"/>
      <c r="E179" s="111"/>
      <c r="F179" s="88"/>
      <c r="G179" s="89"/>
      <c r="H179" s="67"/>
      <c r="I179" s="259"/>
      <c r="J179" s="74"/>
      <c r="K179" s="75"/>
    </row>
    <row r="180" spans="1:11" ht="15.75" x14ac:dyDescent="0.25">
      <c r="A180" s="146"/>
      <c r="B180" s="85"/>
      <c r="C180" s="87"/>
      <c r="D180" s="82"/>
      <c r="E180" s="111"/>
      <c r="F180" s="88"/>
      <c r="G180" s="89"/>
      <c r="H180" s="67"/>
      <c r="I180" s="259"/>
      <c r="J180" s="74"/>
      <c r="K180" s="75"/>
    </row>
    <row r="181" spans="1:11" ht="15.75" x14ac:dyDescent="0.25">
      <c r="A181" s="146"/>
      <c r="B181" s="86"/>
      <c r="C181" s="87"/>
      <c r="D181" s="82"/>
      <c r="E181" s="111"/>
      <c r="F181" s="88"/>
      <c r="G181" s="89"/>
      <c r="H181" s="67"/>
      <c r="I181" s="259"/>
      <c r="J181" s="74"/>
      <c r="K181" s="75"/>
    </row>
    <row r="182" spans="1:11" ht="15.75" x14ac:dyDescent="0.25">
      <c r="A182" s="148"/>
      <c r="B182" s="15"/>
      <c r="C182" s="87"/>
      <c r="D182" s="82"/>
      <c r="E182" s="111"/>
      <c r="F182" s="88"/>
      <c r="G182" s="89"/>
      <c r="H182" s="67"/>
      <c r="I182" s="259"/>
      <c r="J182" s="74"/>
      <c r="K182" s="75"/>
    </row>
    <row r="183" spans="1:11" ht="15.75" x14ac:dyDescent="0.25">
      <c r="A183" s="146"/>
      <c r="B183" s="86"/>
      <c r="C183" s="87"/>
      <c r="D183" s="82"/>
      <c r="E183" s="111"/>
      <c r="F183" s="88"/>
      <c r="G183" s="89"/>
      <c r="H183" s="67"/>
      <c r="I183" s="259"/>
      <c r="J183" s="74"/>
      <c r="K183" s="75"/>
    </row>
    <row r="184" spans="1:11" ht="15.75" x14ac:dyDescent="0.25">
      <c r="A184" s="146"/>
      <c r="B184" s="86"/>
      <c r="C184" s="87"/>
      <c r="D184" s="82"/>
      <c r="E184" s="111"/>
      <c r="F184" s="88"/>
      <c r="G184" s="89"/>
      <c r="H184" s="67"/>
      <c r="I184" s="259"/>
      <c r="J184" s="74"/>
      <c r="K184" s="75"/>
    </row>
    <row r="185" spans="1:11" ht="15.75" x14ac:dyDescent="0.25">
      <c r="A185" s="146"/>
      <c r="B185" s="85"/>
      <c r="C185" s="87"/>
      <c r="D185" s="82"/>
      <c r="E185" s="111"/>
      <c r="F185" s="88"/>
      <c r="G185" s="89"/>
      <c r="H185" s="67"/>
      <c r="I185" s="259"/>
      <c r="J185" s="74"/>
      <c r="K185" s="75"/>
    </row>
    <row r="186" spans="1:11" ht="15.75" x14ac:dyDescent="0.25">
      <c r="A186" s="146"/>
      <c r="B186" s="85"/>
      <c r="C186" s="87"/>
      <c r="D186" s="82"/>
      <c r="E186" s="111"/>
      <c r="F186" s="88"/>
      <c r="G186" s="89"/>
      <c r="H186" s="67"/>
      <c r="I186" s="259"/>
      <c r="J186" s="74"/>
      <c r="K186" s="75"/>
    </row>
    <row r="187" spans="1:11" ht="15.75" x14ac:dyDescent="0.25">
      <c r="A187" s="146"/>
      <c r="B187" s="85"/>
      <c r="C187" s="87"/>
      <c r="D187" s="82"/>
      <c r="E187" s="111"/>
      <c r="F187" s="88"/>
      <c r="G187" s="89"/>
      <c r="H187" s="67"/>
      <c r="I187" s="259"/>
      <c r="J187" s="74"/>
      <c r="K187" s="75"/>
    </row>
    <row r="188" spans="1:11" ht="15.75" x14ac:dyDescent="0.25">
      <c r="A188" s="146"/>
      <c r="B188" s="86"/>
      <c r="C188" s="87"/>
      <c r="D188" s="82"/>
      <c r="E188" s="111"/>
      <c r="F188" s="88"/>
      <c r="G188" s="89"/>
      <c r="H188" s="67"/>
      <c r="I188" s="259"/>
      <c r="J188" s="74"/>
      <c r="K188" s="75"/>
    </row>
    <row r="189" spans="1:11" ht="15.75" x14ac:dyDescent="0.25">
      <c r="A189" s="146"/>
      <c r="B189" s="86"/>
      <c r="C189" s="87"/>
      <c r="D189" s="82"/>
      <c r="E189" s="111"/>
      <c r="F189" s="88"/>
      <c r="G189" s="89"/>
      <c r="H189" s="67"/>
      <c r="I189" s="259"/>
      <c r="J189" s="74"/>
      <c r="K189" s="75"/>
    </row>
    <row r="190" spans="1:11" ht="15.75" x14ac:dyDescent="0.25">
      <c r="A190" s="146"/>
      <c r="B190" s="85"/>
      <c r="C190" s="87"/>
      <c r="D190" s="82"/>
      <c r="E190" s="111"/>
      <c r="F190" s="88"/>
      <c r="G190" s="89"/>
      <c r="H190" s="67"/>
      <c r="I190" s="259"/>
      <c r="J190" s="74"/>
      <c r="K190" s="75"/>
    </row>
    <row r="191" spans="1:11" ht="15.75" x14ac:dyDescent="0.25">
      <c r="A191" s="284"/>
      <c r="B191" s="85"/>
      <c r="C191" s="87"/>
      <c r="D191" s="82"/>
      <c r="E191" s="111"/>
      <c r="F191" s="88"/>
      <c r="G191" s="89"/>
      <c r="H191" s="67"/>
      <c r="I191" s="259"/>
      <c r="J191" s="74"/>
      <c r="K191" s="75"/>
    </row>
    <row r="192" spans="1:11" ht="15.75" x14ac:dyDescent="0.25">
      <c r="A192" s="146"/>
      <c r="B192" s="86"/>
      <c r="C192" s="87"/>
      <c r="D192" s="82"/>
      <c r="E192" s="111"/>
      <c r="F192" s="88"/>
      <c r="G192" s="89"/>
      <c r="H192" s="67"/>
      <c r="I192" s="259"/>
      <c r="J192" s="74"/>
      <c r="K192" s="75"/>
    </row>
    <row r="193" spans="1:11" ht="15.75" x14ac:dyDescent="0.25">
      <c r="A193" s="149"/>
      <c r="B193" s="86"/>
      <c r="C193" s="87"/>
      <c r="D193" s="82"/>
      <c r="E193" s="111"/>
      <c r="F193" s="88"/>
      <c r="G193" s="215"/>
      <c r="H193" s="67"/>
      <c r="I193" s="259"/>
      <c r="J193" s="74"/>
      <c r="K193" s="75"/>
    </row>
    <row r="194" spans="1:11" ht="15.75" x14ac:dyDescent="0.25">
      <c r="A194" s="147"/>
      <c r="B194" s="86"/>
      <c r="C194" s="87"/>
      <c r="D194" s="82"/>
      <c r="E194" s="111"/>
      <c r="F194" s="88"/>
      <c r="G194" s="89"/>
      <c r="H194" s="67"/>
      <c r="I194" s="259"/>
      <c r="J194" s="74"/>
      <c r="K194" s="75"/>
    </row>
    <row r="195" spans="1:11" ht="15.75" x14ac:dyDescent="0.25">
      <c r="A195" s="147"/>
      <c r="B195" s="86"/>
      <c r="C195" s="87"/>
      <c r="D195" s="82"/>
      <c r="E195" s="111"/>
      <c r="F195" s="88"/>
      <c r="G195" s="89"/>
      <c r="H195" s="67"/>
      <c r="I195" s="259"/>
      <c r="J195" s="74"/>
      <c r="K195" s="75"/>
    </row>
    <row r="196" spans="1:11" ht="15.75" x14ac:dyDescent="0.25">
      <c r="A196" s="148"/>
      <c r="B196" s="86"/>
      <c r="C196" s="87"/>
      <c r="D196" s="82"/>
      <c r="E196" s="111"/>
      <c r="F196" s="88"/>
      <c r="G196" s="89"/>
      <c r="H196" s="67"/>
      <c r="I196" s="259"/>
      <c r="J196" s="74"/>
      <c r="K196" s="75"/>
    </row>
    <row r="197" spans="1:11" ht="15.75" x14ac:dyDescent="0.25">
      <c r="A197" s="148"/>
      <c r="B197" s="86"/>
      <c r="C197" s="87"/>
      <c r="D197" s="82"/>
      <c r="E197" s="111"/>
      <c r="F197" s="88"/>
      <c r="G197" s="89"/>
      <c r="H197" s="67"/>
      <c r="I197" s="259"/>
      <c r="J197" s="74"/>
      <c r="K197" s="75"/>
    </row>
    <row r="198" spans="1:11" ht="15.75" x14ac:dyDescent="0.25">
      <c r="A198" s="147"/>
      <c r="B198" s="85"/>
      <c r="C198" s="87"/>
      <c r="D198" s="82"/>
      <c r="E198" s="111"/>
      <c r="F198" s="88"/>
      <c r="G198" s="89"/>
      <c r="H198" s="67"/>
      <c r="I198" s="259"/>
      <c r="J198" s="74"/>
      <c r="K198" s="75"/>
    </row>
    <row r="199" spans="1:11" ht="15.75" x14ac:dyDescent="0.25">
      <c r="A199" s="146"/>
      <c r="B199" s="86"/>
      <c r="C199" s="87"/>
      <c r="D199" s="82"/>
      <c r="E199" s="111"/>
      <c r="F199" s="88"/>
      <c r="G199" s="89"/>
      <c r="H199" s="67"/>
      <c r="I199" s="259"/>
      <c r="J199" s="74"/>
      <c r="K199" s="75"/>
    </row>
    <row r="200" spans="1:11" ht="15.75" x14ac:dyDescent="0.25">
      <c r="A200" s="147"/>
      <c r="B200" s="86"/>
      <c r="C200" s="87"/>
      <c r="D200" s="82"/>
      <c r="E200" s="111"/>
      <c r="F200" s="88"/>
      <c r="G200" s="89"/>
      <c r="H200" s="67"/>
      <c r="I200" s="259"/>
      <c r="J200" s="74"/>
      <c r="K200" s="75"/>
    </row>
    <row r="201" spans="1:11" ht="15.75" x14ac:dyDescent="0.25">
      <c r="A201" s="146"/>
      <c r="B201" s="86"/>
      <c r="C201" s="87"/>
      <c r="D201" s="82"/>
      <c r="E201" s="111"/>
      <c r="F201" s="88"/>
      <c r="G201" s="89"/>
      <c r="H201" s="67"/>
      <c r="I201" s="78"/>
      <c r="J201" s="74"/>
      <c r="K201" s="75"/>
    </row>
    <row r="202" spans="1:11" ht="15.75" x14ac:dyDescent="0.25">
      <c r="A202" s="146"/>
      <c r="B202" s="85"/>
      <c r="C202" s="87"/>
      <c r="D202" s="82"/>
      <c r="E202" s="111"/>
      <c r="F202" s="88"/>
      <c r="G202" s="89"/>
      <c r="H202" s="67"/>
      <c r="I202" s="259"/>
      <c r="J202" s="74"/>
      <c r="K202" s="75"/>
    </row>
    <row r="203" spans="1:11" ht="15.75" x14ac:dyDescent="0.25">
      <c r="A203" s="147"/>
      <c r="B203" s="86"/>
      <c r="C203" s="87"/>
      <c r="D203" s="82"/>
      <c r="E203" s="111"/>
      <c r="F203" s="88"/>
      <c r="G203" s="89"/>
      <c r="H203" s="67"/>
      <c r="I203" s="259"/>
      <c r="J203" s="74"/>
      <c r="K203" s="75"/>
    </row>
    <row r="204" spans="1:11" ht="15.75" x14ac:dyDescent="0.25">
      <c r="A204" s="146"/>
      <c r="B204" s="86"/>
      <c r="C204" s="87"/>
      <c r="D204" s="82"/>
      <c r="E204" s="111"/>
      <c r="F204" s="88"/>
      <c r="G204" s="89"/>
      <c r="H204" s="67"/>
      <c r="I204" s="259"/>
      <c r="J204" s="74"/>
      <c r="K204" s="75"/>
    </row>
    <row r="205" spans="1:11" ht="15.75" x14ac:dyDescent="0.25">
      <c r="A205" s="146"/>
      <c r="B205" s="86"/>
      <c r="C205" s="87"/>
      <c r="D205" s="82"/>
      <c r="E205" s="111"/>
      <c r="F205" s="88"/>
      <c r="G205" s="89"/>
      <c r="H205" s="67"/>
      <c r="I205" s="259"/>
      <c r="J205" s="74"/>
      <c r="K205" s="75"/>
    </row>
    <row r="206" spans="1:11" ht="15.75" x14ac:dyDescent="0.25">
      <c r="A206" s="146"/>
      <c r="B206" s="86"/>
      <c r="C206" s="87"/>
      <c r="D206" s="82"/>
      <c r="E206" s="111"/>
      <c r="F206" s="88"/>
      <c r="G206" s="89"/>
      <c r="H206" s="67"/>
      <c r="I206" s="259"/>
      <c r="J206" s="74"/>
      <c r="K206" s="75"/>
    </row>
    <row r="207" spans="1:11" ht="15.75" x14ac:dyDescent="0.25">
      <c r="A207" s="146"/>
      <c r="B207" s="85"/>
      <c r="C207" s="87"/>
      <c r="D207" s="82"/>
      <c r="E207" s="111"/>
      <c r="F207" s="88"/>
      <c r="G207" s="89"/>
      <c r="H207" s="67"/>
      <c r="I207" s="259"/>
      <c r="J207" s="74"/>
      <c r="K207" s="75"/>
    </row>
    <row r="208" spans="1:11" ht="15.75" x14ac:dyDescent="0.25">
      <c r="A208" s="146"/>
      <c r="B208" s="85"/>
      <c r="C208" s="87"/>
      <c r="D208" s="82"/>
      <c r="E208" s="111"/>
      <c r="F208" s="88"/>
      <c r="G208" s="89"/>
      <c r="H208" s="67"/>
      <c r="I208" s="259"/>
      <c r="J208" s="74"/>
      <c r="K208" s="75"/>
    </row>
    <row r="209" spans="1:11" ht="15.75" x14ac:dyDescent="0.25">
      <c r="A209" s="146"/>
      <c r="B209" s="85"/>
      <c r="C209" s="87"/>
      <c r="D209" s="82"/>
      <c r="E209" s="111"/>
      <c r="F209" s="88"/>
      <c r="G209" s="89"/>
      <c r="H209" s="67"/>
      <c r="I209" s="259"/>
      <c r="J209" s="74"/>
      <c r="K209" s="75"/>
    </row>
    <row r="210" spans="1:11" ht="15.75" x14ac:dyDescent="0.25">
      <c r="A210" s="146"/>
      <c r="B210" s="275"/>
      <c r="C210" s="87"/>
      <c r="D210" s="82"/>
      <c r="E210" s="111"/>
      <c r="F210" s="88"/>
      <c r="G210" s="89"/>
      <c r="H210" s="67"/>
      <c r="I210" s="259"/>
      <c r="J210" s="74"/>
      <c r="K210" s="75"/>
    </row>
    <row r="211" spans="1:11" ht="15.75" x14ac:dyDescent="0.25">
      <c r="A211" s="146"/>
      <c r="B211" s="275"/>
      <c r="C211" s="87"/>
      <c r="D211" s="82"/>
      <c r="E211" s="111"/>
      <c r="F211" s="88"/>
      <c r="G211" s="89"/>
      <c r="H211" s="67"/>
      <c r="I211" s="259"/>
      <c r="J211" s="74"/>
      <c r="K211" s="75"/>
    </row>
    <row r="212" spans="1:11" ht="15.75" x14ac:dyDescent="0.25">
      <c r="A212" s="147"/>
      <c r="B212" s="85"/>
      <c r="C212" s="87"/>
      <c r="D212" s="82"/>
      <c r="E212" s="111"/>
      <c r="F212" s="88"/>
      <c r="G212" s="89"/>
      <c r="H212" s="67"/>
      <c r="I212" s="259"/>
      <c r="J212" s="74"/>
      <c r="K212" s="75"/>
    </row>
    <row r="213" spans="1:11" ht="15.75" x14ac:dyDescent="0.25">
      <c r="A213" s="148"/>
      <c r="B213" s="85"/>
      <c r="C213" s="87"/>
      <c r="D213" s="82"/>
      <c r="E213" s="111"/>
      <c r="F213" s="88"/>
      <c r="G213" s="89"/>
      <c r="H213" s="67"/>
      <c r="I213" s="259"/>
      <c r="J213" s="74"/>
      <c r="K213" s="75"/>
    </row>
    <row r="214" spans="1:11" ht="15.75" x14ac:dyDescent="0.25">
      <c r="A214" s="146"/>
      <c r="B214" s="85"/>
      <c r="C214" s="87"/>
      <c r="D214" s="82"/>
      <c r="E214" s="111"/>
      <c r="F214" s="90"/>
      <c r="G214" s="89"/>
      <c r="H214" s="67"/>
      <c r="I214" s="259"/>
      <c r="J214" s="74"/>
      <c r="K214" s="75"/>
    </row>
    <row r="215" spans="1:11" ht="15.75" x14ac:dyDescent="0.25">
      <c r="A215" s="146"/>
      <c r="B215" s="276"/>
      <c r="C215" s="87"/>
      <c r="D215" s="82"/>
      <c r="E215" s="111"/>
      <c r="F215" s="88"/>
      <c r="G215" s="89"/>
      <c r="H215" s="67"/>
      <c r="I215" s="259"/>
      <c r="J215" s="74"/>
      <c r="K215" s="75"/>
    </row>
    <row r="216" spans="1:11" ht="15.75" x14ac:dyDescent="0.25">
      <c r="A216" s="146"/>
      <c r="B216" s="276"/>
      <c r="C216" s="87"/>
      <c r="D216" s="82"/>
      <c r="E216" s="111"/>
      <c r="F216" s="88"/>
      <c r="G216" s="89"/>
      <c r="H216" s="67"/>
      <c r="I216" s="259"/>
      <c r="J216" s="74"/>
      <c r="K216" s="75"/>
    </row>
    <row r="217" spans="1:11" ht="15.75" x14ac:dyDescent="0.25">
      <c r="A217" s="146"/>
      <c r="B217" s="86"/>
      <c r="C217" s="87"/>
      <c r="D217" s="82"/>
      <c r="E217" s="111"/>
      <c r="F217" s="88"/>
      <c r="G217" s="89"/>
      <c r="H217" s="67"/>
      <c r="I217" s="259"/>
      <c r="J217" s="74"/>
      <c r="K217" s="75"/>
    </row>
    <row r="218" spans="1:11" ht="15.75" x14ac:dyDescent="0.25">
      <c r="A218" s="146"/>
      <c r="B218" s="86"/>
      <c r="C218" s="87"/>
      <c r="D218" s="82"/>
      <c r="E218" s="111"/>
      <c r="F218" s="88"/>
      <c r="G218" s="89"/>
      <c r="H218" s="67"/>
      <c r="I218" s="259"/>
      <c r="J218" s="74"/>
      <c r="K218" s="75"/>
    </row>
    <row r="219" spans="1:11" ht="15.75" x14ac:dyDescent="0.25">
      <c r="A219" s="146"/>
      <c r="B219" s="86"/>
      <c r="C219" s="87"/>
      <c r="D219" s="82"/>
      <c r="E219" s="111"/>
      <c r="F219" s="88"/>
      <c r="G219" s="89"/>
      <c r="H219" s="67"/>
      <c r="I219" s="259"/>
      <c r="J219" s="74"/>
      <c r="K219" s="75"/>
    </row>
    <row r="220" spans="1:11" ht="15.75" x14ac:dyDescent="0.25">
      <c r="A220" s="146"/>
      <c r="B220" s="86"/>
      <c r="C220" s="87"/>
      <c r="D220" s="82"/>
      <c r="E220" s="111"/>
      <c r="F220" s="88"/>
      <c r="G220" s="89"/>
      <c r="H220" s="67"/>
      <c r="I220" s="259"/>
      <c r="J220" s="74"/>
      <c r="K220" s="75"/>
    </row>
    <row r="221" spans="1:11" ht="15.75" x14ac:dyDescent="0.25">
      <c r="A221" s="146"/>
      <c r="B221" s="86"/>
      <c r="C221" s="87"/>
      <c r="D221" s="82"/>
      <c r="E221" s="111"/>
      <c r="F221" s="88"/>
      <c r="G221" s="89"/>
      <c r="H221" s="67"/>
      <c r="I221" s="259"/>
      <c r="J221" s="74"/>
      <c r="K221" s="75"/>
    </row>
    <row r="222" spans="1:11" ht="15.75" x14ac:dyDescent="0.25">
      <c r="A222" s="146"/>
      <c r="B222" s="277"/>
      <c r="C222" s="87"/>
      <c r="D222" s="82"/>
      <c r="E222" s="111"/>
      <c r="F222" s="88"/>
      <c r="G222" s="89"/>
      <c r="H222" s="67"/>
      <c r="I222" s="259"/>
      <c r="J222" s="74"/>
      <c r="K222" s="75"/>
    </row>
    <row r="223" spans="1:11" ht="15.75" x14ac:dyDescent="0.25">
      <c r="A223" s="146"/>
      <c r="B223" s="277"/>
      <c r="C223" s="87"/>
      <c r="D223" s="82"/>
      <c r="E223" s="111"/>
      <c r="F223" s="88"/>
      <c r="G223" s="89"/>
      <c r="H223" s="67"/>
      <c r="I223" s="259"/>
      <c r="J223" s="74"/>
      <c r="K223" s="75"/>
    </row>
    <row r="224" spans="1:11" ht="15.75" x14ac:dyDescent="0.25">
      <c r="A224" s="146"/>
      <c r="B224" s="86"/>
      <c r="C224" s="87"/>
      <c r="D224" s="82"/>
      <c r="E224" s="111"/>
      <c r="F224" s="88"/>
      <c r="G224" s="89"/>
      <c r="H224" s="67"/>
      <c r="I224" s="259"/>
      <c r="J224" s="74"/>
      <c r="K224" s="75"/>
    </row>
    <row r="225" spans="1:11" ht="15.75" x14ac:dyDescent="0.25">
      <c r="A225" s="146"/>
      <c r="B225" s="86"/>
      <c r="C225" s="87"/>
      <c r="D225" s="82"/>
      <c r="E225" s="111"/>
      <c r="F225" s="88"/>
      <c r="G225" s="89"/>
      <c r="H225" s="67"/>
      <c r="I225" s="259"/>
      <c r="J225" s="74"/>
      <c r="K225" s="75"/>
    </row>
    <row r="226" spans="1:11" ht="15.75" x14ac:dyDescent="0.25">
      <c r="A226" s="146"/>
      <c r="B226" s="85"/>
      <c r="C226" s="87"/>
      <c r="D226" s="82"/>
      <c r="E226" s="111"/>
      <c r="F226" s="88"/>
      <c r="G226" s="89"/>
      <c r="H226" s="67"/>
      <c r="I226" s="259"/>
      <c r="J226" s="74"/>
      <c r="K226" s="75"/>
    </row>
    <row r="227" spans="1:11" ht="15.75" x14ac:dyDescent="0.25">
      <c r="A227" s="146"/>
      <c r="B227" s="276"/>
      <c r="C227" s="87"/>
      <c r="D227" s="82"/>
      <c r="E227" s="111"/>
      <c r="F227" s="88"/>
      <c r="G227" s="89"/>
      <c r="H227" s="67"/>
      <c r="I227" s="259"/>
      <c r="J227" s="74"/>
      <c r="K227" s="75"/>
    </row>
    <row r="228" spans="1:11" ht="15.75" x14ac:dyDescent="0.25">
      <c r="A228" s="146"/>
      <c r="B228" s="276"/>
      <c r="C228" s="87"/>
      <c r="D228" s="82"/>
      <c r="E228" s="111"/>
      <c r="F228" s="88"/>
      <c r="G228" s="89"/>
      <c r="H228" s="67"/>
      <c r="I228" s="259"/>
      <c r="J228" s="74"/>
      <c r="K228" s="75"/>
    </row>
    <row r="229" spans="1:11" ht="15.75" x14ac:dyDescent="0.25">
      <c r="A229" s="146"/>
      <c r="B229" s="86"/>
      <c r="C229" s="87"/>
      <c r="D229" s="82"/>
      <c r="E229" s="111"/>
      <c r="F229" s="88"/>
      <c r="G229" s="89"/>
      <c r="H229" s="67"/>
      <c r="I229" s="259"/>
      <c r="J229" s="74"/>
      <c r="K229" s="75"/>
    </row>
    <row r="230" spans="1:11" ht="15.75" x14ac:dyDescent="0.25">
      <c r="A230" s="146"/>
      <c r="B230" s="85"/>
      <c r="C230" s="87"/>
      <c r="D230" s="82"/>
      <c r="E230" s="111"/>
      <c r="F230" s="88"/>
      <c r="G230" s="89"/>
      <c r="H230" s="67"/>
      <c r="I230" s="78"/>
      <c r="J230" s="74"/>
      <c r="K230" s="75"/>
    </row>
    <row r="231" spans="1:11" ht="15.75" x14ac:dyDescent="0.25">
      <c r="A231" s="146"/>
      <c r="B231" s="85"/>
      <c r="C231" s="87"/>
      <c r="D231" s="82"/>
      <c r="E231" s="111"/>
      <c r="F231" s="88"/>
      <c r="G231" s="89"/>
      <c r="H231" s="67"/>
      <c r="I231" s="259"/>
      <c r="J231" s="74"/>
      <c r="K231" s="75"/>
    </row>
    <row r="232" spans="1:11" ht="15.75" x14ac:dyDescent="0.25">
      <c r="A232" s="146"/>
      <c r="B232" s="85"/>
      <c r="C232" s="87"/>
      <c r="D232" s="82"/>
      <c r="E232" s="111"/>
      <c r="F232" s="88"/>
      <c r="G232" s="89"/>
      <c r="H232" s="67"/>
      <c r="I232" s="259"/>
      <c r="J232" s="74"/>
      <c r="K232" s="75"/>
    </row>
    <row r="233" spans="1:11" ht="15.75" x14ac:dyDescent="0.25">
      <c r="A233" s="146"/>
      <c r="B233" s="86"/>
      <c r="C233" s="87"/>
      <c r="D233" s="82"/>
      <c r="E233" s="111"/>
      <c r="F233" s="88"/>
      <c r="G233" s="89"/>
      <c r="H233" s="67"/>
      <c r="I233" s="259"/>
      <c r="J233" s="74"/>
      <c r="K233" s="75"/>
    </row>
    <row r="234" spans="1:11" ht="15.75" x14ac:dyDescent="0.25">
      <c r="A234" s="146"/>
      <c r="B234" s="85"/>
      <c r="C234" s="87"/>
      <c r="D234" s="82"/>
      <c r="E234" s="111"/>
      <c r="F234" s="88"/>
      <c r="G234" s="89"/>
      <c r="H234" s="67"/>
      <c r="I234" s="259"/>
      <c r="J234" s="74"/>
      <c r="K234" s="75"/>
    </row>
    <row r="235" spans="1:11" ht="15.75" x14ac:dyDescent="0.25">
      <c r="A235" s="146"/>
      <c r="B235" s="85"/>
      <c r="C235" s="87"/>
      <c r="D235" s="82"/>
      <c r="E235" s="111"/>
      <c r="F235" s="88"/>
      <c r="G235" s="89"/>
      <c r="H235" s="67"/>
      <c r="I235" s="259"/>
      <c r="J235" s="74"/>
      <c r="K235" s="75"/>
    </row>
    <row r="236" spans="1:11" ht="15.75" x14ac:dyDescent="0.25">
      <c r="A236" s="146"/>
      <c r="B236" s="85"/>
      <c r="C236" s="87"/>
      <c r="D236" s="82"/>
      <c r="E236" s="111"/>
      <c r="F236" s="88"/>
      <c r="G236" s="89"/>
      <c r="H236" s="67"/>
      <c r="I236" s="259"/>
      <c r="J236" s="74"/>
      <c r="K236" s="75"/>
    </row>
    <row r="237" spans="1:11" ht="15.75" x14ac:dyDescent="0.25">
      <c r="A237" s="146"/>
      <c r="B237" s="85"/>
      <c r="C237" s="87"/>
      <c r="D237" s="82"/>
      <c r="E237" s="111"/>
      <c r="F237" s="88"/>
      <c r="G237" s="89"/>
      <c r="H237" s="67"/>
      <c r="I237" s="259"/>
      <c r="J237" s="74"/>
      <c r="K237" s="75"/>
    </row>
    <row r="238" spans="1:11" ht="15.75" x14ac:dyDescent="0.25">
      <c r="A238" s="146"/>
      <c r="B238" s="85"/>
      <c r="C238" s="87"/>
      <c r="D238" s="82"/>
      <c r="E238" s="111"/>
      <c r="F238" s="88"/>
      <c r="G238" s="89"/>
      <c r="H238" s="67"/>
      <c r="I238" s="259"/>
      <c r="J238" s="74"/>
      <c r="K238" s="75"/>
    </row>
    <row r="239" spans="1:11" ht="15.75" x14ac:dyDescent="0.25">
      <c r="A239" s="146"/>
      <c r="B239" s="85"/>
      <c r="C239" s="87"/>
      <c r="D239" s="82"/>
      <c r="E239" s="111"/>
      <c r="F239" s="119"/>
      <c r="G239" s="89"/>
      <c r="H239" s="67"/>
      <c r="I239" s="259"/>
      <c r="J239" s="74"/>
      <c r="K239" s="75"/>
    </row>
    <row r="240" spans="1:11" ht="15.75" x14ac:dyDescent="0.25">
      <c r="A240" s="146"/>
      <c r="B240" s="287"/>
      <c r="C240" s="87"/>
      <c r="D240" s="82"/>
      <c r="E240" s="111"/>
      <c r="F240" s="88"/>
      <c r="G240" s="89"/>
      <c r="H240" s="67"/>
      <c r="I240" s="259"/>
      <c r="J240" s="74"/>
      <c r="K240" s="75"/>
    </row>
    <row r="241" spans="1:11" ht="15.75" x14ac:dyDescent="0.25">
      <c r="A241" s="146"/>
      <c r="B241" s="85"/>
      <c r="C241" s="280"/>
      <c r="D241" s="82"/>
      <c r="E241" s="281"/>
      <c r="F241" s="119"/>
      <c r="G241" s="89"/>
      <c r="H241" s="67"/>
      <c r="I241" s="259"/>
      <c r="J241" s="74"/>
      <c r="K241" s="75"/>
    </row>
    <row r="242" spans="1:11" ht="15.75" x14ac:dyDescent="0.25">
      <c r="A242" s="147"/>
      <c r="B242" s="85"/>
      <c r="C242" s="87"/>
      <c r="D242" s="82"/>
      <c r="E242" s="111"/>
      <c r="F242" s="88"/>
      <c r="G242" s="89"/>
      <c r="H242" s="67"/>
      <c r="I242" s="259"/>
      <c r="J242" s="74"/>
      <c r="K242" s="75"/>
    </row>
    <row r="243" spans="1:11" ht="15.75" x14ac:dyDescent="0.25">
      <c r="A243" s="146"/>
      <c r="B243" s="85"/>
      <c r="C243" s="87"/>
      <c r="D243" s="82"/>
      <c r="E243" s="111"/>
      <c r="F243" s="88"/>
      <c r="G243" s="89"/>
      <c r="H243" s="67"/>
      <c r="I243" s="259"/>
      <c r="J243" s="74"/>
      <c r="K243" s="75"/>
    </row>
    <row r="244" spans="1:11" ht="15.75" x14ac:dyDescent="0.25">
      <c r="A244" s="146"/>
      <c r="C244" s="87"/>
      <c r="D244" s="82"/>
      <c r="E244" s="111"/>
      <c r="F244" s="88"/>
      <c r="G244" s="89"/>
      <c r="H244" s="67"/>
      <c r="I244" s="259"/>
      <c r="J244" s="74"/>
      <c r="K244" s="75"/>
    </row>
    <row r="245" spans="1:11" ht="15.75" x14ac:dyDescent="0.25">
      <c r="A245" s="146"/>
      <c r="B245" s="85"/>
      <c r="C245" s="87"/>
      <c r="D245" s="82"/>
      <c r="E245" s="111"/>
      <c r="F245" s="88"/>
      <c r="G245" s="89"/>
      <c r="H245" s="67"/>
      <c r="I245" s="259"/>
      <c r="J245" s="74"/>
      <c r="K245" s="75"/>
    </row>
    <row r="246" spans="1:11" ht="15.75" x14ac:dyDescent="0.25">
      <c r="A246" s="146"/>
      <c r="B246" s="116"/>
      <c r="C246" s="117"/>
      <c r="D246" s="82"/>
      <c r="E246" s="118"/>
      <c r="F246" s="88"/>
      <c r="G246" s="89"/>
      <c r="H246" s="67"/>
      <c r="I246" s="259"/>
      <c r="J246" s="74"/>
      <c r="K246" s="75"/>
    </row>
    <row r="247" spans="1:11" ht="15.75" x14ac:dyDescent="0.25">
      <c r="A247" s="146"/>
      <c r="B247" s="286"/>
      <c r="C247" s="117"/>
      <c r="D247" s="82"/>
      <c r="E247" s="118"/>
      <c r="F247" s="90"/>
      <c r="G247" s="89"/>
      <c r="H247" s="67"/>
      <c r="I247" s="259"/>
      <c r="J247" s="74"/>
      <c r="K247" s="75"/>
    </row>
    <row r="248" spans="1:11" ht="15.75" x14ac:dyDescent="0.25">
      <c r="A248" s="146"/>
      <c r="B248" s="116"/>
      <c r="C248" s="117"/>
      <c r="D248" s="82"/>
      <c r="E248" s="118"/>
      <c r="F248" s="90"/>
      <c r="G248" s="89"/>
      <c r="H248" s="67"/>
      <c r="I248" s="259"/>
      <c r="J248" s="74"/>
      <c r="K248" s="75"/>
    </row>
    <row r="249" spans="1:11" ht="15.75" x14ac:dyDescent="0.25">
      <c r="A249" s="147"/>
      <c r="B249" s="85"/>
      <c r="C249" s="87"/>
      <c r="D249" s="82"/>
      <c r="E249" s="111"/>
      <c r="F249" s="88"/>
      <c r="G249" s="89"/>
      <c r="H249" s="67"/>
      <c r="I249" s="259"/>
      <c r="J249" s="74"/>
      <c r="K249" s="75"/>
    </row>
    <row r="250" spans="1:11" ht="15.75" x14ac:dyDescent="0.25">
      <c r="A250" s="146"/>
      <c r="B250" s="85"/>
      <c r="C250" s="87"/>
      <c r="D250" s="82"/>
      <c r="E250" s="111"/>
      <c r="F250" s="88"/>
      <c r="G250" s="89"/>
      <c r="H250" s="67"/>
      <c r="I250" s="259"/>
      <c r="J250" s="74"/>
      <c r="K250" s="75"/>
    </row>
    <row r="251" spans="1:11" ht="15.75" x14ac:dyDescent="0.25">
      <c r="A251" s="146"/>
      <c r="B251" s="85"/>
      <c r="C251" s="87"/>
      <c r="D251" s="82"/>
      <c r="E251" s="111"/>
      <c r="F251" s="88"/>
      <c r="G251" s="89"/>
      <c r="H251" s="67"/>
      <c r="I251" s="259"/>
      <c r="J251" s="74"/>
      <c r="K251" s="75"/>
    </row>
    <row r="252" spans="1:11" ht="15.75" x14ac:dyDescent="0.25">
      <c r="A252" s="149"/>
      <c r="B252" s="276"/>
      <c r="C252" s="87"/>
      <c r="D252" s="82"/>
      <c r="E252" s="120"/>
      <c r="F252" s="88"/>
      <c r="G252" s="89"/>
      <c r="H252" s="67"/>
      <c r="I252" s="259"/>
      <c r="J252" s="74"/>
      <c r="K252" s="75"/>
    </row>
    <row r="253" spans="1:11" ht="15.75" x14ac:dyDescent="0.25">
      <c r="A253" s="149"/>
      <c r="B253" s="85"/>
      <c r="C253" s="87"/>
      <c r="D253" s="82"/>
      <c r="E253" s="111"/>
      <c r="F253" s="88"/>
      <c r="G253" s="89"/>
      <c r="H253" s="67"/>
      <c r="I253" s="259"/>
      <c r="J253" s="74"/>
      <c r="K253" s="75"/>
    </row>
    <row r="254" spans="1:11" ht="15.75" x14ac:dyDescent="0.25">
      <c r="A254" s="146"/>
      <c r="B254" s="85"/>
      <c r="C254" s="87"/>
      <c r="D254" s="82"/>
      <c r="E254" s="93"/>
      <c r="F254" s="66"/>
      <c r="G254" s="215"/>
      <c r="H254" s="67"/>
      <c r="I254" s="68"/>
      <c r="J254" s="74"/>
      <c r="K254" s="75"/>
    </row>
    <row r="255" spans="1:11" ht="15.75" x14ac:dyDescent="0.25">
      <c r="A255" s="146"/>
      <c r="B255" s="85"/>
      <c r="C255" s="87"/>
      <c r="D255" s="82"/>
      <c r="E255" s="111"/>
      <c r="F255" s="88"/>
      <c r="G255" s="215"/>
      <c r="H255" s="67"/>
      <c r="I255" s="259"/>
      <c r="J255" s="74"/>
      <c r="K255" s="75"/>
    </row>
    <row r="256" spans="1:11" ht="15.75" x14ac:dyDescent="0.25">
      <c r="A256" s="146"/>
      <c r="B256" s="85"/>
      <c r="C256" s="87"/>
      <c r="D256" s="82"/>
      <c r="E256" s="93"/>
      <c r="F256" s="66"/>
      <c r="G256" s="215"/>
      <c r="H256" s="67"/>
      <c r="I256" s="68"/>
      <c r="J256" s="74"/>
      <c r="K256" s="75"/>
    </row>
    <row r="257" spans="1:11" ht="15.75" x14ac:dyDescent="0.25">
      <c r="A257" s="146"/>
      <c r="B257" s="85"/>
      <c r="C257" s="87"/>
      <c r="D257" s="82"/>
      <c r="E257" s="93"/>
      <c r="F257" s="119"/>
      <c r="G257" s="215"/>
      <c r="H257" s="67"/>
      <c r="I257" s="68"/>
      <c r="J257" s="74"/>
      <c r="K257" s="75"/>
    </row>
    <row r="258" spans="1:11" ht="15.75" x14ac:dyDescent="0.25">
      <c r="A258" s="146"/>
      <c r="B258" s="85"/>
      <c r="C258" s="87"/>
      <c r="D258" s="82"/>
      <c r="E258" s="93"/>
      <c r="F258" s="66"/>
      <c r="G258" s="89"/>
      <c r="H258" s="67"/>
      <c r="I258" s="68"/>
      <c r="J258" s="74"/>
      <c r="K258" s="75"/>
    </row>
    <row r="259" spans="1:11" ht="15.75" x14ac:dyDescent="0.25">
      <c r="A259" s="146"/>
      <c r="B259" s="85"/>
      <c r="C259" s="87"/>
      <c r="D259" s="82"/>
      <c r="E259" s="93"/>
      <c r="F259" s="66"/>
      <c r="G259" s="215"/>
      <c r="H259" s="67"/>
      <c r="I259" s="68"/>
      <c r="J259" s="74"/>
      <c r="K259" s="75"/>
    </row>
    <row r="260" spans="1:11" ht="15.75" x14ac:dyDescent="0.25">
      <c r="A260" s="146"/>
      <c r="B260" s="85"/>
      <c r="C260" s="87"/>
      <c r="D260" s="82"/>
      <c r="E260" s="93"/>
      <c r="F260" s="66"/>
      <c r="G260" s="215"/>
      <c r="H260" s="67"/>
      <c r="I260" s="68"/>
      <c r="J260" s="74"/>
      <c r="K260" s="75"/>
    </row>
    <row r="261" spans="1:11" ht="15.75" x14ac:dyDescent="0.25">
      <c r="A261" s="146"/>
      <c r="B261" s="85"/>
      <c r="C261" s="87"/>
      <c r="D261" s="82"/>
      <c r="E261" s="93"/>
      <c r="F261" s="66"/>
      <c r="G261" s="215"/>
      <c r="H261" s="67"/>
      <c r="I261" s="68"/>
      <c r="J261" s="74"/>
      <c r="K261" s="75"/>
    </row>
    <row r="262" spans="1:11" ht="15.75" x14ac:dyDescent="0.25">
      <c r="A262" s="146"/>
      <c r="B262" s="85"/>
      <c r="C262" s="87"/>
      <c r="D262" s="82"/>
      <c r="E262" s="93"/>
      <c r="F262" s="66"/>
      <c r="G262" s="215"/>
      <c r="H262" s="67"/>
      <c r="I262" s="68"/>
      <c r="J262" s="74"/>
      <c r="K262" s="75"/>
    </row>
    <row r="263" spans="1:11" ht="15.75" x14ac:dyDescent="0.25">
      <c r="A263" s="146"/>
      <c r="B263" s="85"/>
      <c r="C263" s="87"/>
      <c r="D263" s="82"/>
      <c r="E263" s="93"/>
      <c r="F263" s="66"/>
      <c r="G263" s="215"/>
      <c r="H263" s="67"/>
      <c r="I263" s="68"/>
      <c r="J263" s="74"/>
      <c r="K263" s="75"/>
    </row>
    <row r="264" spans="1:11" ht="15.75" x14ac:dyDescent="0.25">
      <c r="A264" s="146"/>
      <c r="B264" s="85"/>
      <c r="C264" s="87"/>
      <c r="D264" s="82"/>
      <c r="E264" s="111"/>
      <c r="F264" s="88"/>
      <c r="G264" s="89"/>
      <c r="H264" s="67"/>
      <c r="I264" s="259"/>
      <c r="J264" s="74"/>
      <c r="K264" s="75"/>
    </row>
    <row r="265" spans="1:11" ht="15.75" x14ac:dyDescent="0.25">
      <c r="A265" s="146"/>
      <c r="B265" s="85"/>
      <c r="C265" s="87"/>
      <c r="D265" s="82"/>
      <c r="E265" s="93"/>
      <c r="F265" s="66"/>
      <c r="G265" s="215"/>
      <c r="H265" s="67"/>
      <c r="I265" s="68"/>
      <c r="J265" s="74"/>
      <c r="K265" s="75"/>
    </row>
    <row r="266" spans="1:11" ht="15.75" x14ac:dyDescent="0.25">
      <c r="A266" s="146"/>
      <c r="B266" s="85"/>
      <c r="C266" s="87"/>
      <c r="D266" s="82"/>
      <c r="E266" s="93"/>
      <c r="F266" s="66"/>
      <c r="G266" s="215"/>
      <c r="H266" s="67"/>
      <c r="I266" s="68"/>
      <c r="J266" s="74"/>
      <c r="K266" s="75"/>
    </row>
    <row r="267" spans="1:11" ht="15.75" x14ac:dyDescent="0.25">
      <c r="A267" s="146"/>
      <c r="B267" s="85"/>
      <c r="C267" s="87"/>
      <c r="D267" s="82"/>
      <c r="E267" s="93"/>
      <c r="F267" s="66"/>
      <c r="G267" s="215"/>
      <c r="H267" s="67"/>
      <c r="I267" s="68"/>
      <c r="J267" s="74"/>
      <c r="K267" s="75"/>
    </row>
    <row r="268" spans="1:11" ht="15.75" x14ac:dyDescent="0.25">
      <c r="A268" s="146"/>
      <c r="B268" s="85"/>
      <c r="C268" s="87"/>
      <c r="D268" s="82"/>
      <c r="E268" s="93"/>
      <c r="F268" s="66"/>
      <c r="G268" s="215"/>
      <c r="H268" s="67"/>
      <c r="I268" s="68"/>
      <c r="J268" s="74"/>
      <c r="K268" s="75"/>
    </row>
    <row r="269" spans="1:11" ht="15.75" x14ac:dyDescent="0.25">
      <c r="A269" s="146"/>
      <c r="B269" s="85"/>
      <c r="C269" s="87"/>
      <c r="D269" s="82"/>
      <c r="E269" s="93"/>
      <c r="F269" s="66"/>
      <c r="G269" s="215"/>
      <c r="H269" s="67"/>
      <c r="I269" s="68"/>
      <c r="J269" s="74"/>
      <c r="K269" s="75"/>
    </row>
    <row r="270" spans="1:11" ht="15.75" x14ac:dyDescent="0.25">
      <c r="A270" s="146"/>
      <c r="B270" s="85"/>
      <c r="C270" s="87"/>
      <c r="D270" s="82"/>
      <c r="E270" s="93"/>
      <c r="F270" s="66"/>
      <c r="G270" s="215"/>
      <c r="H270" s="67"/>
      <c r="I270" s="68"/>
      <c r="J270" s="74"/>
      <c r="K270" s="75"/>
    </row>
    <row r="271" spans="1:11" ht="15.75" x14ac:dyDescent="0.25">
      <c r="A271" s="146"/>
      <c r="B271" s="85"/>
      <c r="C271" s="87"/>
      <c r="D271" s="82"/>
      <c r="E271" s="93"/>
      <c r="F271" s="66"/>
      <c r="G271" s="215"/>
      <c r="H271" s="67"/>
      <c r="I271" s="68"/>
      <c r="J271" s="74"/>
      <c r="K271" s="75"/>
    </row>
    <row r="272" spans="1:11" ht="15.75" x14ac:dyDescent="0.25">
      <c r="A272" s="146"/>
      <c r="B272" s="85"/>
      <c r="C272" s="87"/>
      <c r="D272" s="82"/>
      <c r="E272" s="93"/>
      <c r="F272" s="66"/>
      <c r="G272" s="215"/>
      <c r="H272" s="67"/>
      <c r="I272" s="68"/>
      <c r="J272" s="74"/>
      <c r="K272" s="75"/>
    </row>
    <row r="273" spans="1:11" ht="15.75" x14ac:dyDescent="0.25">
      <c r="A273" s="146"/>
      <c r="B273" s="85"/>
      <c r="C273" s="87"/>
      <c r="D273" s="82"/>
      <c r="E273" s="93"/>
      <c r="F273" s="66"/>
      <c r="G273" s="215"/>
      <c r="H273" s="67"/>
      <c r="I273" s="68"/>
      <c r="J273" s="74"/>
      <c r="K273" s="75"/>
    </row>
    <row r="274" spans="1:11" ht="15.75" x14ac:dyDescent="0.25">
      <c r="A274" s="146"/>
      <c r="B274" s="85"/>
      <c r="C274" s="87"/>
      <c r="D274" s="82"/>
      <c r="E274" s="93"/>
      <c r="F274" s="66"/>
      <c r="G274" s="215"/>
      <c r="H274" s="67"/>
      <c r="I274" s="68"/>
      <c r="J274" s="74"/>
      <c r="K274" s="75"/>
    </row>
    <row r="275" spans="1:11" ht="15.75" x14ac:dyDescent="0.25">
      <c r="A275" s="146"/>
      <c r="B275" s="85"/>
      <c r="C275" s="87"/>
      <c r="D275" s="82"/>
      <c r="E275" s="93"/>
      <c r="F275" s="66"/>
      <c r="G275" s="215"/>
      <c r="H275" s="67"/>
      <c r="I275" s="68"/>
      <c r="J275" s="74"/>
      <c r="K275" s="75"/>
    </row>
    <row r="276" spans="1:11" ht="15.75" x14ac:dyDescent="0.25">
      <c r="A276" s="146"/>
      <c r="B276" s="85"/>
      <c r="C276" s="87"/>
      <c r="D276" s="82"/>
      <c r="E276" s="93"/>
      <c r="F276" s="66"/>
      <c r="G276" s="215"/>
      <c r="H276" s="67"/>
      <c r="I276" s="68"/>
      <c r="J276" s="74"/>
      <c r="K276" s="75"/>
    </row>
    <row r="277" spans="1:11" ht="15.75" x14ac:dyDescent="0.25">
      <c r="A277" s="146"/>
      <c r="B277" s="85"/>
      <c r="C277" s="87"/>
      <c r="D277" s="82"/>
      <c r="E277" s="93"/>
      <c r="F277" s="66"/>
      <c r="G277" s="215"/>
      <c r="H277" s="67"/>
      <c r="I277" s="68"/>
      <c r="J277" s="74"/>
      <c r="K277" s="75"/>
    </row>
    <row r="278" spans="1:11" ht="15.75" x14ac:dyDescent="0.25">
      <c r="A278" s="146"/>
      <c r="B278" s="85"/>
      <c r="C278" s="87"/>
      <c r="D278" s="82"/>
      <c r="E278" s="93"/>
      <c r="F278" s="66"/>
      <c r="G278" s="215"/>
      <c r="H278" s="67"/>
      <c r="I278" s="68"/>
      <c r="J278" s="74"/>
      <c r="K278" s="75"/>
    </row>
    <row r="279" spans="1:11" ht="15.75" x14ac:dyDescent="0.25">
      <c r="A279" s="146"/>
      <c r="B279" s="85"/>
      <c r="C279" s="87"/>
      <c r="D279" s="82"/>
      <c r="E279" s="93"/>
      <c r="F279" s="66"/>
      <c r="G279" s="215"/>
      <c r="H279" s="67"/>
      <c r="I279" s="68"/>
      <c r="J279" s="74"/>
      <c r="K279" s="75"/>
    </row>
    <row r="280" spans="1:11" ht="15.75" x14ac:dyDescent="0.25">
      <c r="A280" s="146"/>
      <c r="B280" s="85"/>
      <c r="C280" s="87"/>
      <c r="D280" s="82"/>
      <c r="E280" s="93"/>
      <c r="F280" s="66"/>
      <c r="G280" s="215"/>
      <c r="H280" s="67"/>
      <c r="I280" s="68"/>
      <c r="J280" s="74"/>
      <c r="K280" s="75"/>
    </row>
    <row r="281" spans="1:11" ht="15.75" x14ac:dyDescent="0.25">
      <c r="A281" s="146"/>
      <c r="B281" s="85"/>
      <c r="C281" s="87"/>
      <c r="D281" s="82"/>
      <c r="E281" s="93"/>
      <c r="F281" s="66"/>
      <c r="G281" s="215"/>
      <c r="H281" s="67"/>
      <c r="I281" s="68"/>
      <c r="J281" s="74"/>
      <c r="K281" s="75"/>
    </row>
    <row r="282" spans="1:11" ht="15.75" x14ac:dyDescent="0.25">
      <c r="A282" s="146"/>
      <c r="B282" s="85"/>
      <c r="C282" s="87"/>
      <c r="D282" s="82"/>
      <c r="E282" s="93"/>
      <c r="F282" s="66"/>
      <c r="G282" s="215"/>
      <c r="H282" s="67"/>
      <c r="I282" s="68"/>
      <c r="J282" s="74"/>
      <c r="K282" s="75"/>
    </row>
    <row r="283" spans="1:11" ht="15.75" x14ac:dyDescent="0.25">
      <c r="A283" s="146"/>
      <c r="B283" s="85"/>
      <c r="C283" s="87"/>
      <c r="D283" s="82"/>
      <c r="E283" s="93"/>
      <c r="F283" s="66"/>
      <c r="G283" s="215"/>
      <c r="H283" s="67"/>
      <c r="I283" s="68"/>
      <c r="J283" s="74"/>
      <c r="K283" s="75"/>
    </row>
    <row r="284" spans="1:11" ht="15.75" x14ac:dyDescent="0.25">
      <c r="A284" s="146"/>
      <c r="B284" s="85"/>
      <c r="C284" s="87"/>
      <c r="D284" s="82"/>
      <c r="E284" s="93"/>
      <c r="F284" s="66"/>
      <c r="G284" s="215"/>
      <c r="H284" s="67"/>
      <c r="I284" s="68"/>
      <c r="J284" s="74"/>
      <c r="K284" s="75"/>
    </row>
    <row r="285" spans="1:11" ht="15.75" x14ac:dyDescent="0.25">
      <c r="A285" s="146"/>
      <c r="B285" s="85"/>
      <c r="C285" s="87"/>
      <c r="D285" s="82"/>
      <c r="E285" s="93"/>
      <c r="F285" s="66"/>
      <c r="G285" s="215"/>
      <c r="H285" s="67"/>
      <c r="I285" s="68"/>
      <c r="J285" s="74"/>
      <c r="K285" s="75"/>
    </row>
    <row r="286" spans="1:11" ht="15.75" x14ac:dyDescent="0.25">
      <c r="A286" s="146"/>
      <c r="B286" s="85"/>
      <c r="C286" s="87"/>
      <c r="D286" s="82"/>
      <c r="E286" s="93"/>
      <c r="F286" s="66"/>
      <c r="G286" s="215"/>
      <c r="H286" s="67"/>
      <c r="I286" s="68"/>
      <c r="J286" s="74"/>
      <c r="K286" s="75"/>
    </row>
    <row r="287" spans="1:11" ht="15.75" x14ac:dyDescent="0.25">
      <c r="A287" s="146"/>
      <c r="B287" s="85"/>
      <c r="C287" s="87"/>
      <c r="D287" s="82"/>
      <c r="E287" s="93"/>
      <c r="F287" s="66"/>
      <c r="G287" s="215"/>
      <c r="H287" s="67"/>
      <c r="I287" s="68"/>
      <c r="J287" s="74"/>
      <c r="K287" s="75"/>
    </row>
    <row r="288" spans="1:11" ht="15.75" x14ac:dyDescent="0.25">
      <c r="A288" s="146"/>
      <c r="B288" s="85"/>
      <c r="C288" s="87"/>
      <c r="D288" s="82"/>
      <c r="E288" s="93"/>
      <c r="F288" s="66"/>
      <c r="G288" s="215"/>
      <c r="H288" s="67"/>
      <c r="I288" s="68"/>
      <c r="J288" s="74"/>
      <c r="K288" s="75"/>
    </row>
    <row r="289" spans="1:11" ht="15.75" x14ac:dyDescent="0.25">
      <c r="A289" s="146"/>
      <c r="B289" s="85"/>
      <c r="C289" s="87"/>
      <c r="D289" s="82"/>
      <c r="E289" s="93"/>
      <c r="F289" s="66"/>
      <c r="G289" s="215"/>
      <c r="H289" s="67"/>
      <c r="I289" s="68"/>
      <c r="J289" s="74"/>
      <c r="K289" s="75"/>
    </row>
    <row r="290" spans="1:11" ht="15.75" x14ac:dyDescent="0.25">
      <c r="A290" s="146"/>
      <c r="B290" s="85"/>
      <c r="C290" s="87"/>
      <c r="D290" s="82"/>
      <c r="E290" s="93"/>
      <c r="F290" s="66"/>
      <c r="G290" s="215"/>
      <c r="H290" s="67"/>
      <c r="I290" s="68"/>
      <c r="J290" s="74"/>
      <c r="K290" s="75"/>
    </row>
    <row r="291" spans="1:11" ht="15.75" x14ac:dyDescent="0.25">
      <c r="A291" s="146"/>
      <c r="B291" s="85"/>
      <c r="C291" s="87"/>
      <c r="D291" s="82"/>
      <c r="E291" s="93"/>
      <c r="F291" s="66"/>
      <c r="G291" s="215"/>
      <c r="H291" s="67"/>
      <c r="I291" s="68"/>
      <c r="J291" s="74"/>
      <c r="K291" s="75"/>
    </row>
    <row r="292" spans="1:11" ht="15.75" x14ac:dyDescent="0.25">
      <c r="A292" s="146"/>
      <c r="B292" s="85"/>
      <c r="C292" s="87"/>
      <c r="D292" s="82"/>
      <c r="E292" s="93"/>
      <c r="F292" s="66"/>
      <c r="G292" s="215"/>
      <c r="H292" s="67"/>
      <c r="I292" s="68"/>
      <c r="J292" s="74"/>
      <c r="K292" s="75"/>
    </row>
    <row r="293" spans="1:11" ht="15.75" x14ac:dyDescent="0.25">
      <c r="A293" s="146"/>
      <c r="B293" s="85"/>
      <c r="C293" s="87"/>
      <c r="D293" s="82"/>
      <c r="E293" s="93"/>
      <c r="F293" s="66"/>
      <c r="G293" s="215"/>
      <c r="H293" s="67"/>
      <c r="I293" s="68"/>
      <c r="J293" s="74"/>
      <c r="K293" s="75"/>
    </row>
    <row r="294" spans="1:11" ht="15.75" x14ac:dyDescent="0.25">
      <c r="A294" s="146"/>
      <c r="B294" s="85"/>
      <c r="C294" s="87"/>
      <c r="D294" s="82"/>
      <c r="E294" s="93"/>
      <c r="F294" s="66"/>
      <c r="G294" s="215"/>
      <c r="H294" s="67"/>
      <c r="I294" s="68"/>
      <c r="J294" s="74"/>
      <c r="K294" s="75"/>
    </row>
    <row r="295" spans="1:11" ht="15.75" x14ac:dyDescent="0.25">
      <c r="A295" s="146"/>
      <c r="B295" s="85"/>
      <c r="C295" s="87"/>
      <c r="D295" s="82"/>
      <c r="E295" s="93"/>
      <c r="F295" s="66"/>
      <c r="G295" s="215"/>
      <c r="H295" s="67"/>
      <c r="I295" s="68"/>
      <c r="J295" s="74"/>
      <c r="K295" s="75"/>
    </row>
    <row r="296" spans="1:11" ht="15.75" x14ac:dyDescent="0.25">
      <c r="A296" s="146"/>
      <c r="B296" s="85"/>
      <c r="C296" s="87"/>
      <c r="D296" s="82"/>
      <c r="E296" s="93"/>
      <c r="F296" s="66"/>
      <c r="G296" s="215"/>
      <c r="H296" s="67"/>
      <c r="I296" s="68"/>
      <c r="J296" s="74"/>
      <c r="K296" s="75"/>
    </row>
    <row r="297" spans="1:11" ht="15.75" x14ac:dyDescent="0.25">
      <c r="A297" s="146"/>
      <c r="B297" s="85"/>
      <c r="C297" s="87"/>
      <c r="D297" s="82"/>
      <c r="E297" s="93"/>
      <c r="F297" s="66"/>
      <c r="G297" s="215"/>
      <c r="H297" s="67"/>
      <c r="I297" s="68"/>
      <c r="J297" s="74"/>
      <c r="K297" s="75"/>
    </row>
    <row r="298" spans="1:11" ht="15.75" x14ac:dyDescent="0.25">
      <c r="A298" s="146"/>
      <c r="B298" s="85"/>
      <c r="C298" s="87"/>
      <c r="D298" s="82"/>
      <c r="E298" s="93"/>
      <c r="F298" s="66"/>
      <c r="G298" s="215"/>
      <c r="H298" s="67"/>
      <c r="I298" s="68"/>
      <c r="J298" s="74"/>
      <c r="K298" s="75"/>
    </row>
    <row r="299" spans="1:11" ht="15.75" x14ac:dyDescent="0.25">
      <c r="A299" s="146"/>
      <c r="B299" s="85"/>
      <c r="C299" s="87"/>
      <c r="D299" s="82"/>
      <c r="E299" s="93"/>
      <c r="F299" s="66"/>
      <c r="G299" s="215"/>
      <c r="H299" s="67"/>
      <c r="I299" s="68"/>
      <c r="J299" s="74"/>
      <c r="K299" s="75"/>
    </row>
    <row r="300" spans="1:11" ht="15.75" x14ac:dyDescent="0.25">
      <c r="A300" s="146"/>
      <c r="B300" s="85"/>
      <c r="C300" s="87"/>
      <c r="D300" s="82"/>
      <c r="E300" s="93"/>
      <c r="F300" s="66"/>
      <c r="G300" s="215"/>
      <c r="H300" s="67"/>
      <c r="I300" s="68"/>
      <c r="J300" s="74"/>
      <c r="K300" s="75"/>
    </row>
    <row r="301" spans="1:11" ht="15.75" x14ac:dyDescent="0.25">
      <c r="A301" s="146"/>
      <c r="B301" s="85"/>
      <c r="C301" s="87"/>
      <c r="D301" s="82"/>
      <c r="E301" s="93"/>
      <c r="F301" s="66"/>
      <c r="G301" s="215"/>
      <c r="H301" s="67"/>
      <c r="I301" s="68"/>
      <c r="J301" s="74"/>
      <c r="K301" s="75"/>
    </row>
    <row r="302" spans="1:11" ht="15.75" x14ac:dyDescent="0.25">
      <c r="A302" s="146"/>
      <c r="B302" s="85"/>
      <c r="C302" s="87"/>
      <c r="D302" s="82"/>
      <c r="E302" s="93"/>
      <c r="F302" s="66"/>
      <c r="G302" s="215"/>
      <c r="H302" s="67"/>
      <c r="I302" s="68"/>
      <c r="J302" s="74"/>
      <c r="K302" s="75"/>
    </row>
    <row r="303" spans="1:11" ht="15.75" x14ac:dyDescent="0.25">
      <c r="A303" s="146"/>
      <c r="B303" s="85"/>
      <c r="C303" s="87"/>
      <c r="D303" s="82"/>
      <c r="E303" s="93"/>
      <c r="F303" s="66"/>
      <c r="G303" s="215"/>
      <c r="H303" s="67"/>
      <c r="I303" s="68"/>
      <c r="J303" s="74"/>
      <c r="K303" s="75"/>
    </row>
    <row r="304" spans="1:11" ht="15.75" x14ac:dyDescent="0.25">
      <c r="A304" s="146"/>
      <c r="B304" s="85"/>
      <c r="C304" s="87"/>
      <c r="D304" s="82"/>
      <c r="E304" s="93"/>
      <c r="F304" s="66"/>
      <c r="G304" s="215"/>
      <c r="H304" s="67"/>
      <c r="I304" s="68"/>
      <c r="J304" s="74"/>
      <c r="K304" s="75"/>
    </row>
    <row r="305" spans="1:11" ht="15.75" x14ac:dyDescent="0.25">
      <c r="A305" s="146"/>
      <c r="B305" s="85"/>
      <c r="C305" s="87"/>
      <c r="D305" s="82"/>
      <c r="E305" s="93"/>
      <c r="F305" s="66"/>
      <c r="G305" s="215"/>
      <c r="H305" s="67"/>
      <c r="I305" s="68"/>
      <c r="J305" s="74"/>
      <c r="K305" s="75"/>
    </row>
    <row r="306" spans="1:11" ht="15.75" x14ac:dyDescent="0.25">
      <c r="A306" s="146"/>
      <c r="B306" s="85"/>
      <c r="C306" s="87"/>
      <c r="D306" s="82"/>
      <c r="E306" s="93"/>
      <c r="F306" s="66"/>
      <c r="G306" s="215"/>
      <c r="H306" s="67"/>
      <c r="I306" s="68"/>
      <c r="J306" s="74"/>
      <c r="K306" s="75"/>
    </row>
    <row r="307" spans="1:11" ht="15.75" x14ac:dyDescent="0.25">
      <c r="A307" s="146"/>
      <c r="B307" s="85"/>
      <c r="C307" s="87"/>
      <c r="D307" s="82"/>
      <c r="E307" s="93"/>
      <c r="F307" s="66"/>
      <c r="G307" s="215"/>
      <c r="H307" s="67"/>
      <c r="I307" s="68"/>
      <c r="J307" s="74"/>
      <c r="K307" s="75"/>
    </row>
    <row r="308" spans="1:11" ht="15.75" x14ac:dyDescent="0.25">
      <c r="A308" s="146"/>
      <c r="B308" s="85"/>
      <c r="C308" s="87"/>
      <c r="D308" s="82"/>
      <c r="E308" s="93"/>
      <c r="F308" s="66"/>
      <c r="G308" s="215"/>
      <c r="H308" s="67"/>
      <c r="I308" s="68"/>
      <c r="J308" s="74"/>
      <c r="K308" s="75"/>
    </row>
    <row r="309" spans="1:11" ht="15.75" x14ac:dyDescent="0.25">
      <c r="A309" s="146"/>
      <c r="B309" s="85"/>
      <c r="C309" s="87"/>
      <c r="D309" s="82"/>
      <c r="E309" s="113"/>
      <c r="F309" s="88"/>
      <c r="G309" s="89"/>
      <c r="H309" s="67"/>
      <c r="I309" s="259"/>
      <c r="J309" s="74"/>
      <c r="K309" s="75"/>
    </row>
    <row r="310" spans="1:11" ht="15.75" x14ac:dyDescent="0.25">
      <c r="A310" s="146"/>
      <c r="B310" s="85"/>
      <c r="C310" s="87"/>
      <c r="D310" s="82"/>
      <c r="E310" s="93"/>
      <c r="F310" s="106"/>
      <c r="G310" s="89"/>
      <c r="H310" s="67"/>
      <c r="I310" s="68"/>
      <c r="J310" s="74"/>
      <c r="K310" s="75"/>
    </row>
    <row r="311" spans="1:11" ht="15.75" x14ac:dyDescent="0.25">
      <c r="A311" s="146"/>
      <c r="B311" s="85"/>
      <c r="C311" s="87"/>
      <c r="D311" s="82"/>
      <c r="E311" s="93"/>
      <c r="F311" s="66"/>
      <c r="G311" s="215"/>
      <c r="H311" s="67"/>
      <c r="I311" s="68"/>
      <c r="J311" s="74"/>
      <c r="K311" s="75"/>
    </row>
    <row r="312" spans="1:11" ht="15.75" x14ac:dyDescent="0.25">
      <c r="A312" s="146"/>
      <c r="B312" s="85"/>
      <c r="C312" s="87"/>
      <c r="D312" s="82"/>
      <c r="E312" s="93"/>
      <c r="F312" s="66"/>
      <c r="G312" s="215"/>
      <c r="H312" s="67"/>
      <c r="I312" s="68"/>
      <c r="J312" s="74"/>
      <c r="K312" s="75"/>
    </row>
    <row r="313" spans="1:11" ht="15.75" x14ac:dyDescent="0.25">
      <c r="A313" s="146"/>
      <c r="B313" s="85"/>
      <c r="C313" s="87"/>
      <c r="D313" s="82"/>
      <c r="E313" s="93"/>
      <c r="F313" s="20"/>
      <c r="G313" s="215"/>
      <c r="H313" s="67"/>
      <c r="I313" s="68"/>
      <c r="J313" s="74"/>
      <c r="K313" s="75"/>
    </row>
    <row r="314" spans="1:11" ht="15.75" x14ac:dyDescent="0.25">
      <c r="A314" s="146"/>
      <c r="B314" s="85"/>
      <c r="C314" s="87"/>
      <c r="D314" s="82"/>
      <c r="E314" s="93"/>
      <c r="F314" s="66"/>
      <c r="G314" s="215"/>
      <c r="H314" s="67"/>
      <c r="I314" s="68"/>
      <c r="J314" s="74"/>
      <c r="K314" s="75"/>
    </row>
    <row r="315" spans="1:11" ht="15.75" x14ac:dyDescent="0.25">
      <c r="A315" s="146"/>
      <c r="B315" s="85"/>
      <c r="C315" s="87"/>
      <c r="D315" s="82"/>
      <c r="E315" s="93"/>
      <c r="F315" s="66"/>
      <c r="G315" s="215"/>
      <c r="H315" s="67"/>
      <c r="I315" s="68"/>
      <c r="J315" s="74"/>
      <c r="K315" s="75"/>
    </row>
    <row r="316" spans="1:11" ht="15.75" x14ac:dyDescent="0.25">
      <c r="A316" s="146"/>
      <c r="B316" s="85"/>
      <c r="C316" s="87"/>
      <c r="D316" s="82"/>
      <c r="E316" s="93"/>
      <c r="F316" s="66"/>
      <c r="G316" s="215"/>
      <c r="H316" s="67"/>
      <c r="I316" s="68"/>
      <c r="J316" s="74"/>
      <c r="K316" s="75"/>
    </row>
    <row r="317" spans="1:11" ht="15.75" x14ac:dyDescent="0.25">
      <c r="A317" s="146"/>
      <c r="B317" s="287"/>
      <c r="C317" s="87"/>
      <c r="D317" s="82"/>
      <c r="E317" s="93"/>
      <c r="F317" s="66"/>
      <c r="G317" s="215"/>
      <c r="H317" s="67"/>
      <c r="I317" s="68"/>
      <c r="J317" s="74"/>
      <c r="K317" s="75"/>
    </row>
    <row r="318" spans="1:11" ht="15.75" x14ac:dyDescent="0.25">
      <c r="A318" s="146"/>
      <c r="B318" s="85"/>
      <c r="C318" s="87"/>
      <c r="D318" s="82"/>
      <c r="E318" s="93"/>
      <c r="F318" s="66"/>
      <c r="G318" s="215"/>
      <c r="H318" s="67"/>
      <c r="I318" s="68"/>
      <c r="J318" s="74"/>
      <c r="K318" s="75"/>
    </row>
    <row r="319" spans="1:11" ht="15.75" x14ac:dyDescent="0.25">
      <c r="A319" s="146"/>
      <c r="B319" s="85"/>
      <c r="C319" s="87"/>
      <c r="D319" s="82"/>
      <c r="E319" s="93"/>
      <c r="F319" s="66"/>
      <c r="G319" s="215"/>
      <c r="H319" s="67"/>
      <c r="I319" s="68"/>
      <c r="J319" s="74"/>
      <c r="K319" s="75"/>
    </row>
    <row r="320" spans="1:11" ht="15.75" x14ac:dyDescent="0.25">
      <c r="A320" s="146"/>
      <c r="B320" s="85"/>
      <c r="C320" s="87"/>
      <c r="D320" s="82"/>
      <c r="E320" s="93"/>
      <c r="F320" s="66"/>
      <c r="G320" s="215"/>
      <c r="H320" s="67"/>
      <c r="I320" s="259"/>
      <c r="J320" s="74"/>
      <c r="K320" s="75"/>
    </row>
    <row r="321" spans="1:11" ht="15.75" x14ac:dyDescent="0.25">
      <c r="A321" s="146"/>
      <c r="B321" s="85"/>
      <c r="C321" s="87"/>
      <c r="D321" s="82"/>
      <c r="E321" s="93"/>
      <c r="F321" s="66"/>
      <c r="G321" s="215"/>
      <c r="H321" s="67"/>
      <c r="I321" s="68"/>
      <c r="J321" s="74"/>
      <c r="K321" s="75"/>
    </row>
    <row r="322" spans="1:11" ht="15.75" x14ac:dyDescent="0.25">
      <c r="A322" s="146"/>
      <c r="B322" s="85"/>
      <c r="C322" s="87"/>
      <c r="D322" s="82"/>
      <c r="E322" s="93"/>
      <c r="F322" s="66"/>
      <c r="G322" s="215"/>
      <c r="H322" s="67"/>
      <c r="I322" s="68"/>
      <c r="J322" s="74"/>
      <c r="K322" s="75"/>
    </row>
    <row r="323" spans="1:11" ht="15.75" x14ac:dyDescent="0.25">
      <c r="A323" s="146"/>
      <c r="B323" s="85"/>
      <c r="C323" s="87"/>
      <c r="D323" s="82"/>
      <c r="E323" s="93"/>
      <c r="F323" s="66"/>
      <c r="G323" s="215"/>
      <c r="H323" s="67"/>
      <c r="I323" s="68"/>
      <c r="J323" s="74"/>
      <c r="K323" s="75"/>
    </row>
    <row r="324" spans="1:11" ht="15.75" x14ac:dyDescent="0.25">
      <c r="A324" s="146"/>
      <c r="B324" s="287"/>
      <c r="C324" s="87"/>
      <c r="D324" s="82"/>
      <c r="E324" s="93"/>
      <c r="F324" s="66"/>
      <c r="G324" s="215"/>
      <c r="H324" s="67"/>
      <c r="I324" s="68"/>
      <c r="J324" s="74"/>
      <c r="K324" s="75"/>
    </row>
    <row r="325" spans="1:11" ht="15.75" x14ac:dyDescent="0.25">
      <c r="A325" s="146"/>
      <c r="B325" s="287"/>
      <c r="C325" s="87"/>
      <c r="D325" s="82"/>
      <c r="E325" s="93"/>
      <c r="F325" s="66"/>
      <c r="G325" s="215"/>
      <c r="H325" s="67"/>
      <c r="I325" s="68"/>
      <c r="J325" s="74"/>
      <c r="K325" s="75"/>
    </row>
    <row r="326" spans="1:11" ht="15.75" x14ac:dyDescent="0.25">
      <c r="A326" s="146"/>
      <c r="B326" s="85"/>
      <c r="C326" s="87"/>
      <c r="D326" s="82"/>
      <c r="E326" s="93"/>
      <c r="F326" s="66"/>
      <c r="G326" s="215"/>
      <c r="H326" s="67"/>
      <c r="I326" s="68"/>
      <c r="J326" s="74"/>
      <c r="K326" s="75"/>
    </row>
    <row r="327" spans="1:11" ht="15.75" x14ac:dyDescent="0.25">
      <c r="A327" s="146"/>
      <c r="B327" s="85"/>
      <c r="C327" s="87"/>
      <c r="D327" s="82"/>
      <c r="E327" s="93"/>
      <c r="F327" s="66"/>
      <c r="G327" s="215"/>
      <c r="H327" s="67"/>
      <c r="I327" s="68"/>
      <c r="J327" s="74"/>
      <c r="K327" s="75"/>
    </row>
    <row r="328" spans="1:11" ht="15.75" x14ac:dyDescent="0.25">
      <c r="A328" s="146"/>
      <c r="B328" s="85"/>
      <c r="C328" s="87"/>
      <c r="D328" s="82"/>
      <c r="E328" s="93"/>
      <c r="F328" s="66"/>
      <c r="G328" s="215"/>
      <c r="H328" s="67"/>
      <c r="I328" s="68"/>
      <c r="J328" s="74"/>
      <c r="K328" s="75"/>
    </row>
    <row r="329" spans="1:11" ht="15.75" x14ac:dyDescent="0.25">
      <c r="A329" s="146"/>
      <c r="B329" s="85"/>
      <c r="C329" s="87"/>
      <c r="D329" s="82"/>
      <c r="E329" s="93"/>
      <c r="F329" s="66"/>
      <c r="G329" s="215"/>
      <c r="H329" s="67"/>
      <c r="I329" s="68"/>
      <c r="J329" s="74"/>
      <c r="K329" s="75"/>
    </row>
    <row r="330" spans="1:11" ht="15.75" x14ac:dyDescent="0.25">
      <c r="A330" s="146"/>
      <c r="B330" s="85"/>
      <c r="C330" s="87"/>
      <c r="D330" s="82"/>
      <c r="E330" s="93"/>
      <c r="F330" s="66"/>
      <c r="G330" s="215"/>
      <c r="H330" s="67"/>
      <c r="I330" s="68"/>
      <c r="J330" s="74"/>
      <c r="K330" s="75"/>
    </row>
    <row r="331" spans="1:11" ht="15.75" x14ac:dyDescent="0.25">
      <c r="A331" s="146"/>
      <c r="B331" s="85"/>
      <c r="C331" s="87"/>
      <c r="D331" s="82"/>
      <c r="E331" s="93"/>
      <c r="F331" s="66"/>
      <c r="G331" s="215"/>
      <c r="H331" s="67"/>
      <c r="I331" s="68"/>
      <c r="J331" s="74"/>
      <c r="K331" s="75"/>
    </row>
    <row r="332" spans="1:11" ht="15.75" x14ac:dyDescent="0.25">
      <c r="A332" s="146"/>
      <c r="B332" s="85"/>
      <c r="C332" s="87"/>
      <c r="D332" s="82"/>
      <c r="E332" s="93"/>
      <c r="F332" s="66"/>
      <c r="G332" s="215"/>
      <c r="H332" s="67"/>
      <c r="I332" s="68"/>
      <c r="J332" s="74"/>
      <c r="K332" s="75"/>
    </row>
    <row r="333" spans="1:11" ht="15.75" x14ac:dyDescent="0.25">
      <c r="A333" s="146"/>
      <c r="B333" s="85"/>
      <c r="C333" s="87"/>
      <c r="D333" s="82"/>
      <c r="E333" s="93"/>
      <c r="F333" s="66"/>
      <c r="G333" s="215"/>
      <c r="H333" s="67"/>
      <c r="I333" s="68"/>
      <c r="J333" s="74"/>
      <c r="K333" s="75"/>
    </row>
    <row r="334" spans="1:11" ht="15.75" x14ac:dyDescent="0.25">
      <c r="A334" s="146"/>
      <c r="B334" s="85"/>
      <c r="C334" s="87"/>
      <c r="D334" s="82"/>
      <c r="E334" s="93"/>
      <c r="F334" s="66"/>
      <c r="G334" s="215"/>
      <c r="H334" s="67"/>
      <c r="I334" s="68"/>
      <c r="J334" s="74"/>
      <c r="K334" s="75"/>
    </row>
    <row r="335" spans="1:11" ht="15.75" x14ac:dyDescent="0.25">
      <c r="A335" s="146"/>
      <c r="B335" s="85"/>
      <c r="C335" s="87"/>
      <c r="D335" s="82"/>
      <c r="E335" s="93"/>
      <c r="F335" s="66"/>
      <c r="G335" s="215"/>
      <c r="H335" s="67"/>
      <c r="I335" s="68"/>
      <c r="J335" s="74"/>
      <c r="K335" s="75"/>
    </row>
    <row r="336" spans="1:11" ht="15.75" x14ac:dyDescent="0.25">
      <c r="A336" s="146"/>
      <c r="B336" s="85"/>
      <c r="C336" s="87"/>
      <c r="D336" s="82"/>
      <c r="E336" s="93"/>
      <c r="F336" s="66"/>
      <c r="G336" s="215"/>
      <c r="H336" s="67"/>
      <c r="I336" s="68"/>
      <c r="J336" s="74"/>
      <c r="K336" s="75"/>
    </row>
    <row r="337" spans="1:11" ht="15.75" x14ac:dyDescent="0.25">
      <c r="A337" s="146"/>
      <c r="B337" s="85"/>
      <c r="C337" s="87"/>
      <c r="D337" s="82"/>
      <c r="E337" s="93"/>
      <c r="F337" s="66"/>
      <c r="G337" s="215"/>
      <c r="H337" s="67"/>
      <c r="I337" s="68"/>
      <c r="J337" s="74"/>
      <c r="K337" s="75"/>
    </row>
    <row r="338" spans="1:11" ht="15.75" x14ac:dyDescent="0.25">
      <c r="A338" s="146"/>
      <c r="B338" s="85"/>
      <c r="C338" s="87"/>
      <c r="D338" s="82"/>
      <c r="E338" s="93"/>
      <c r="F338" s="66"/>
      <c r="G338" s="215"/>
      <c r="H338" s="67"/>
      <c r="I338" s="68"/>
      <c r="J338" s="74"/>
      <c r="K338" s="75"/>
    </row>
    <row r="339" spans="1:11" ht="15.75" x14ac:dyDescent="0.25">
      <c r="A339" s="146"/>
      <c r="B339" s="85"/>
      <c r="C339" s="87"/>
      <c r="D339" s="82"/>
      <c r="E339" s="93"/>
      <c r="F339" s="66"/>
      <c r="G339" s="215"/>
      <c r="H339" s="67"/>
      <c r="I339" s="68"/>
      <c r="J339" s="74"/>
      <c r="K339" s="75"/>
    </row>
    <row r="340" spans="1:11" ht="15.75" x14ac:dyDescent="0.25">
      <c r="A340" s="146"/>
      <c r="B340" s="85"/>
      <c r="C340" s="87"/>
      <c r="D340" s="82"/>
      <c r="E340" s="93"/>
      <c r="F340" s="66"/>
      <c r="G340" s="215"/>
      <c r="H340" s="67"/>
      <c r="I340" s="68"/>
      <c r="J340" s="74"/>
      <c r="K340" s="75"/>
    </row>
    <row r="341" spans="1:11" ht="15.75" x14ac:dyDescent="0.25">
      <c r="A341" s="146"/>
      <c r="B341" s="85"/>
      <c r="C341" s="87"/>
      <c r="D341" s="82"/>
      <c r="E341" s="93"/>
      <c r="F341" s="66"/>
      <c r="G341" s="215"/>
      <c r="H341" s="67"/>
      <c r="I341" s="68"/>
      <c r="J341" s="74"/>
      <c r="K341" s="75"/>
    </row>
    <row r="342" spans="1:11" ht="15.75" x14ac:dyDescent="0.25">
      <c r="A342" s="146"/>
      <c r="B342" s="85"/>
      <c r="C342" s="87"/>
      <c r="D342" s="82"/>
      <c r="E342" s="93"/>
      <c r="F342" s="66"/>
      <c r="G342" s="215"/>
      <c r="H342" s="67"/>
      <c r="I342" s="300"/>
      <c r="J342" s="74"/>
      <c r="K342" s="75"/>
    </row>
    <row r="343" spans="1:11" ht="15.75" x14ac:dyDescent="0.25">
      <c r="A343" s="146"/>
      <c r="B343" s="85"/>
      <c r="C343" s="87"/>
      <c r="D343" s="82"/>
      <c r="E343" s="93"/>
      <c r="F343" s="66"/>
      <c r="G343" s="215"/>
      <c r="H343" s="67"/>
      <c r="I343" s="300"/>
      <c r="J343" s="74"/>
      <c r="K343" s="75"/>
    </row>
    <row r="344" spans="1:11" ht="15.75" x14ac:dyDescent="0.25">
      <c r="A344" s="146"/>
      <c r="B344" s="85"/>
      <c r="C344" s="87"/>
      <c r="D344" s="82"/>
      <c r="E344" s="93"/>
      <c r="F344" s="66"/>
      <c r="G344" s="215"/>
      <c r="H344" s="67"/>
      <c r="I344" s="300"/>
      <c r="J344" s="74"/>
      <c r="K344" s="75"/>
    </row>
    <row r="345" spans="1:11" ht="15.75" x14ac:dyDescent="0.25">
      <c r="A345" s="146"/>
      <c r="B345" s="85"/>
      <c r="C345" s="87"/>
      <c r="D345" s="82"/>
      <c r="E345" s="93"/>
      <c r="F345" s="66"/>
      <c r="G345" s="215"/>
      <c r="H345" s="67"/>
      <c r="I345" s="301"/>
      <c r="J345" s="74"/>
      <c r="K345" s="75"/>
    </row>
    <row r="346" spans="1:11" ht="15.75" x14ac:dyDescent="0.25">
      <c r="A346" s="144"/>
      <c r="B346" s="85"/>
      <c r="C346" s="87"/>
      <c r="D346" s="82"/>
      <c r="E346" s="93"/>
      <c r="F346" s="66"/>
      <c r="G346" s="215"/>
      <c r="H346" s="67"/>
      <c r="I346" s="259"/>
      <c r="J346" s="74"/>
      <c r="K346" s="75"/>
    </row>
    <row r="347" spans="1:11" ht="15.75" x14ac:dyDescent="0.25">
      <c r="A347" s="146"/>
      <c r="B347" s="85"/>
      <c r="C347" s="87"/>
      <c r="D347" s="82"/>
      <c r="E347" s="93"/>
      <c r="F347" s="66"/>
      <c r="G347" s="215"/>
      <c r="H347" s="67"/>
      <c r="I347" s="259"/>
      <c r="J347" s="74"/>
      <c r="K347" s="75"/>
    </row>
    <row r="348" spans="1:11" ht="15.75" x14ac:dyDescent="0.25">
      <c r="A348" s="146"/>
      <c r="B348" s="85"/>
      <c r="C348" s="87"/>
      <c r="D348" s="82"/>
      <c r="E348" s="93"/>
      <c r="F348" s="66"/>
      <c r="G348" s="215"/>
      <c r="H348" s="67"/>
      <c r="I348" s="259"/>
      <c r="J348" s="74"/>
      <c r="K348" s="75"/>
    </row>
    <row r="349" spans="1:11" ht="15.75" x14ac:dyDescent="0.25">
      <c r="A349" s="146"/>
      <c r="B349" s="85"/>
      <c r="C349" s="87"/>
      <c r="D349" s="82"/>
      <c r="E349" s="93"/>
      <c r="F349" s="66"/>
      <c r="G349" s="215"/>
      <c r="H349" s="67"/>
      <c r="I349" s="259"/>
      <c r="J349" s="74"/>
      <c r="K349" s="75"/>
    </row>
    <row r="350" spans="1:11" ht="15.75" x14ac:dyDescent="0.25">
      <c r="A350" s="146"/>
      <c r="B350" s="85"/>
      <c r="C350" s="87"/>
      <c r="D350" s="82"/>
      <c r="E350" s="93"/>
      <c r="F350" s="66"/>
      <c r="G350" s="215"/>
      <c r="H350" s="67"/>
      <c r="I350" s="259"/>
      <c r="J350" s="74"/>
      <c r="K350" s="75"/>
    </row>
    <row r="351" spans="1:11" ht="15.75" x14ac:dyDescent="0.25">
      <c r="A351" s="146"/>
      <c r="B351" s="85"/>
      <c r="C351" s="87"/>
      <c r="D351" s="82"/>
      <c r="E351" s="93"/>
      <c r="F351" s="66"/>
      <c r="G351" s="215"/>
      <c r="H351" s="67"/>
      <c r="I351" s="259"/>
      <c r="J351" s="74"/>
      <c r="K351" s="75"/>
    </row>
    <row r="352" spans="1:11" ht="15.75" x14ac:dyDescent="0.25">
      <c r="A352" s="146"/>
      <c r="B352" s="85"/>
      <c r="C352" s="87"/>
      <c r="D352" s="82"/>
      <c r="E352" s="93"/>
      <c r="F352" s="66"/>
      <c r="G352" s="215"/>
      <c r="H352" s="67"/>
      <c r="I352" s="259"/>
      <c r="J352" s="74"/>
      <c r="K352" s="75"/>
    </row>
    <row r="353" spans="1:11" ht="15.75" x14ac:dyDescent="0.25">
      <c r="A353" s="146"/>
      <c r="B353" s="85"/>
      <c r="C353" s="87"/>
      <c r="D353" s="82"/>
      <c r="E353" s="93"/>
      <c r="F353" s="66"/>
      <c r="G353" s="215"/>
      <c r="H353" s="67"/>
      <c r="I353" s="259"/>
      <c r="J353" s="74"/>
      <c r="K353" s="75"/>
    </row>
    <row r="354" spans="1:11" ht="15.75" x14ac:dyDescent="0.25">
      <c r="A354" s="146"/>
      <c r="B354" s="85"/>
      <c r="C354" s="87"/>
      <c r="D354" s="82"/>
      <c r="E354" s="93"/>
      <c r="F354" s="66"/>
      <c r="G354" s="215"/>
      <c r="H354" s="67"/>
      <c r="I354" s="259"/>
      <c r="J354" s="74"/>
      <c r="K354" s="75"/>
    </row>
    <row r="355" spans="1:11" ht="15.75" x14ac:dyDescent="0.25">
      <c r="A355" s="146"/>
      <c r="B355" s="85"/>
      <c r="C355" s="87"/>
      <c r="D355" s="82"/>
      <c r="E355" s="93"/>
      <c r="F355" s="66"/>
      <c r="G355" s="215"/>
      <c r="H355" s="67"/>
      <c r="I355" s="259"/>
      <c r="J355" s="74"/>
      <c r="K355" s="75"/>
    </row>
    <row r="356" spans="1:11" ht="15.75" x14ac:dyDescent="0.25">
      <c r="A356" s="146"/>
      <c r="B356" s="85"/>
      <c r="C356" s="87"/>
      <c r="D356" s="82"/>
      <c r="E356" s="93"/>
      <c r="F356" s="66"/>
      <c r="G356" s="215"/>
      <c r="H356" s="67"/>
      <c r="I356" s="259"/>
      <c r="J356" s="74"/>
      <c r="K356" s="75"/>
    </row>
    <row r="357" spans="1:11" ht="15.75" x14ac:dyDescent="0.25">
      <c r="A357" s="146"/>
      <c r="B357" s="85"/>
      <c r="C357" s="87"/>
      <c r="D357" s="82"/>
      <c r="E357" s="93"/>
      <c r="F357" s="66"/>
      <c r="G357" s="215"/>
      <c r="H357" s="67"/>
      <c r="I357" s="259"/>
      <c r="J357" s="74"/>
      <c r="K357" s="75"/>
    </row>
    <row r="358" spans="1:11" ht="15.75" x14ac:dyDescent="0.25">
      <c r="A358" s="146"/>
      <c r="B358" s="85"/>
      <c r="C358" s="87"/>
      <c r="D358" s="82"/>
      <c r="E358" s="93"/>
      <c r="F358" s="66"/>
      <c r="G358" s="215"/>
      <c r="H358" s="67"/>
      <c r="I358" s="259"/>
      <c r="J358" s="74"/>
      <c r="K358" s="75"/>
    </row>
    <row r="359" spans="1:11" ht="15.75" x14ac:dyDescent="0.25">
      <c r="A359" s="146"/>
      <c r="B359" s="85"/>
      <c r="C359" s="87"/>
      <c r="D359" s="82"/>
      <c r="E359" s="93"/>
      <c r="F359" s="66"/>
      <c r="G359" s="215"/>
      <c r="H359" s="67"/>
      <c r="I359" s="259"/>
      <c r="J359" s="74"/>
      <c r="K359" s="75"/>
    </row>
    <row r="360" spans="1:11" ht="15.75" x14ac:dyDescent="0.25">
      <c r="A360" s="146"/>
      <c r="B360" s="85"/>
      <c r="C360" s="87"/>
      <c r="D360" s="82"/>
      <c r="E360" s="93"/>
      <c r="F360" s="66"/>
      <c r="G360" s="215"/>
      <c r="H360" s="67"/>
      <c r="I360" s="300"/>
      <c r="J360" s="74"/>
      <c r="K360" s="75"/>
    </row>
    <row r="361" spans="1:11" ht="15.75" x14ac:dyDescent="0.25">
      <c r="A361" s="146"/>
      <c r="B361" s="85"/>
      <c r="C361" s="87"/>
      <c r="D361" s="82"/>
      <c r="E361" s="93"/>
      <c r="F361" s="66"/>
      <c r="G361" s="215"/>
      <c r="H361" s="67"/>
      <c r="I361" s="300"/>
      <c r="J361" s="74"/>
      <c r="K361" s="75"/>
    </row>
    <row r="362" spans="1:11" ht="15.75" x14ac:dyDescent="0.25">
      <c r="A362" s="146"/>
      <c r="B362" s="85"/>
      <c r="C362" s="87"/>
      <c r="D362" s="82"/>
      <c r="E362" s="93"/>
      <c r="F362" s="66"/>
      <c r="G362" s="215"/>
      <c r="H362" s="67"/>
      <c r="I362" s="300"/>
      <c r="J362" s="74"/>
      <c r="K362" s="75"/>
    </row>
    <row r="363" spans="1:11" ht="15.75" x14ac:dyDescent="0.25">
      <c r="A363" s="146"/>
      <c r="B363" s="85"/>
      <c r="C363" s="87"/>
      <c r="D363" s="82"/>
      <c r="E363" s="93"/>
      <c r="F363" s="66"/>
      <c r="G363" s="215"/>
      <c r="H363" s="67"/>
      <c r="I363" s="300"/>
      <c r="J363" s="74"/>
      <c r="K363" s="75"/>
    </row>
    <row r="364" spans="1:11" ht="15.75" x14ac:dyDescent="0.25">
      <c r="A364" s="146"/>
      <c r="B364" s="85"/>
      <c r="C364" s="87"/>
      <c r="D364" s="82"/>
      <c r="E364" s="93"/>
      <c r="F364" s="66"/>
      <c r="G364" s="215"/>
      <c r="H364" s="67"/>
      <c r="I364" s="68"/>
      <c r="J364" s="74"/>
      <c r="K364" s="75"/>
    </row>
    <row r="365" spans="1:11" ht="15.75" x14ac:dyDescent="0.25">
      <c r="A365" s="146"/>
      <c r="B365" s="85"/>
      <c r="C365" s="87"/>
      <c r="D365" s="82"/>
      <c r="E365" s="93"/>
      <c r="F365" s="66"/>
      <c r="G365" s="215"/>
      <c r="H365" s="67"/>
      <c r="I365" s="68"/>
      <c r="J365" s="74"/>
      <c r="K365" s="75"/>
    </row>
    <row r="366" spans="1:11" ht="15.75" x14ac:dyDescent="0.25">
      <c r="A366" s="146"/>
      <c r="B366" s="85"/>
      <c r="C366" s="87"/>
      <c r="D366" s="82"/>
      <c r="E366" s="93"/>
      <c r="F366" s="66"/>
      <c r="G366" s="215"/>
      <c r="H366" s="67"/>
      <c r="I366" s="68"/>
      <c r="J366" s="74"/>
      <c r="K366" s="75"/>
    </row>
    <row r="367" spans="1:11" ht="15.75" x14ac:dyDescent="0.25">
      <c r="A367" s="146"/>
      <c r="B367" s="85"/>
      <c r="C367" s="87"/>
      <c r="D367" s="82"/>
      <c r="E367" s="93"/>
      <c r="F367" s="66"/>
      <c r="G367" s="215"/>
      <c r="H367" s="67"/>
      <c r="I367" s="68"/>
      <c r="J367" s="74"/>
      <c r="K367" s="75"/>
    </row>
    <row r="368" spans="1:11" ht="15.75" x14ac:dyDescent="0.25">
      <c r="A368" s="146"/>
      <c r="B368" s="85"/>
      <c r="C368" s="87"/>
      <c r="D368" s="82"/>
      <c r="E368" s="93"/>
      <c r="F368" s="66"/>
      <c r="G368" s="215"/>
      <c r="H368" s="67"/>
      <c r="I368" s="68"/>
      <c r="J368" s="74"/>
      <c r="K368" s="75"/>
    </row>
    <row r="369" spans="1:11" ht="15.75" x14ac:dyDescent="0.25">
      <c r="A369" s="146"/>
      <c r="B369" s="85"/>
      <c r="C369" s="87"/>
      <c r="D369" s="82"/>
      <c r="E369" s="93"/>
      <c r="F369" s="66"/>
      <c r="G369" s="215"/>
      <c r="H369" s="67"/>
      <c r="I369" s="68"/>
      <c r="J369" s="74"/>
      <c r="K369" s="75"/>
    </row>
    <row r="370" spans="1:11" ht="15.75" x14ac:dyDescent="0.25">
      <c r="A370" s="146"/>
      <c r="B370" s="85"/>
      <c r="C370" s="87"/>
      <c r="D370" s="82"/>
      <c r="E370" s="93"/>
      <c r="F370" s="66"/>
      <c r="G370" s="215"/>
      <c r="H370" s="67"/>
      <c r="I370" s="68"/>
      <c r="J370" s="74"/>
      <c r="K370" s="75"/>
    </row>
    <row r="371" spans="1:11" ht="15.75" x14ac:dyDescent="0.25">
      <c r="A371" s="146"/>
      <c r="B371" s="85"/>
      <c r="C371" s="87"/>
      <c r="D371" s="82"/>
      <c r="E371" s="93"/>
      <c r="F371" s="66"/>
      <c r="G371" s="215"/>
      <c r="H371" s="67"/>
      <c r="I371" s="68"/>
      <c r="J371" s="74"/>
      <c r="K371" s="75"/>
    </row>
    <row r="372" spans="1:11" ht="15.75" x14ac:dyDescent="0.25">
      <c r="A372" s="146"/>
      <c r="B372" s="85"/>
      <c r="C372" s="87"/>
      <c r="D372" s="82"/>
      <c r="E372" s="93"/>
      <c r="F372" s="66"/>
      <c r="G372" s="215"/>
      <c r="H372" s="67"/>
      <c r="I372" s="68"/>
      <c r="J372" s="74"/>
      <c r="K372" s="75"/>
    </row>
    <row r="373" spans="1:11" ht="15.75" x14ac:dyDescent="0.25">
      <c r="A373" s="146"/>
      <c r="B373" s="287"/>
      <c r="C373" s="87"/>
      <c r="D373" s="82"/>
      <c r="E373" s="93"/>
      <c r="F373" s="66"/>
      <c r="G373" s="215"/>
      <c r="H373" s="67"/>
      <c r="I373" s="68"/>
      <c r="J373" s="74"/>
      <c r="K373" s="75"/>
    </row>
    <row r="374" spans="1:11" ht="15.75" x14ac:dyDescent="0.25">
      <c r="A374" s="146"/>
      <c r="B374" s="85"/>
      <c r="C374" s="87"/>
      <c r="D374" s="82"/>
      <c r="E374" s="93"/>
      <c r="F374" s="66"/>
      <c r="G374" s="215"/>
      <c r="H374" s="67"/>
      <c r="I374" s="68"/>
      <c r="J374" s="74"/>
      <c r="K374" s="75"/>
    </row>
    <row r="375" spans="1:11" ht="15.75" x14ac:dyDescent="0.25">
      <c r="A375" s="146"/>
      <c r="B375" s="85"/>
      <c r="C375" s="87"/>
      <c r="D375" s="82"/>
      <c r="E375" s="93"/>
      <c r="F375" s="66"/>
      <c r="G375" s="215"/>
      <c r="H375" s="67"/>
      <c r="I375" s="68"/>
      <c r="J375" s="74"/>
      <c r="K375" s="75"/>
    </row>
    <row r="376" spans="1:11" ht="15.75" x14ac:dyDescent="0.25">
      <c r="A376" s="146"/>
      <c r="B376" s="85"/>
      <c r="C376" s="87"/>
      <c r="D376" s="82"/>
      <c r="E376" s="93"/>
      <c r="F376" s="66"/>
      <c r="G376" s="215"/>
      <c r="H376" s="67"/>
      <c r="I376" s="68"/>
      <c r="J376" s="74"/>
      <c r="K376" s="75"/>
    </row>
    <row r="377" spans="1:11" ht="15.75" x14ac:dyDescent="0.25">
      <c r="A377" s="146"/>
      <c r="B377" s="85"/>
      <c r="C377" s="87"/>
      <c r="D377" s="82"/>
      <c r="E377" s="93"/>
      <c r="F377" s="66"/>
      <c r="G377" s="215"/>
      <c r="H377" s="67"/>
      <c r="I377" s="68"/>
      <c r="J377" s="74"/>
      <c r="K377" s="75"/>
    </row>
    <row r="378" spans="1:11" ht="15.75" x14ac:dyDescent="0.25">
      <c r="A378" s="146"/>
      <c r="B378" s="85"/>
      <c r="C378" s="87"/>
      <c r="D378" s="82"/>
      <c r="E378" s="93"/>
      <c r="F378" s="66"/>
      <c r="G378" s="215"/>
      <c r="H378" s="67"/>
      <c r="I378" s="68"/>
      <c r="J378" s="74"/>
      <c r="K378" s="75"/>
    </row>
    <row r="379" spans="1:11" ht="15.75" x14ac:dyDescent="0.25">
      <c r="A379" s="146"/>
      <c r="B379" s="85"/>
      <c r="C379" s="87"/>
      <c r="D379" s="82"/>
      <c r="E379" s="93"/>
      <c r="F379" s="66"/>
      <c r="G379" s="215"/>
      <c r="H379" s="67"/>
      <c r="I379" s="68"/>
      <c r="J379" s="74"/>
      <c r="K379" s="75"/>
    </row>
    <row r="380" spans="1:11" ht="15.75" x14ac:dyDescent="0.25">
      <c r="A380" s="146"/>
      <c r="B380" s="85"/>
      <c r="C380" s="87"/>
      <c r="D380" s="82"/>
      <c r="E380" s="93"/>
      <c r="F380" s="66"/>
      <c r="G380" s="215"/>
      <c r="H380" s="67"/>
      <c r="I380" s="68"/>
      <c r="J380" s="74"/>
      <c r="K380" s="75"/>
    </row>
    <row r="381" spans="1:11" ht="15.75" x14ac:dyDescent="0.25">
      <c r="A381" s="146"/>
      <c r="B381" s="85"/>
      <c r="C381" s="87"/>
      <c r="D381" s="82"/>
      <c r="E381" s="93"/>
      <c r="F381" s="66"/>
      <c r="G381" s="215"/>
      <c r="H381" s="67"/>
      <c r="I381" s="68"/>
      <c r="J381" s="74"/>
      <c r="K381" s="75"/>
    </row>
    <row r="382" spans="1:11" ht="15.75" x14ac:dyDescent="0.25">
      <c r="A382" s="146"/>
      <c r="B382" s="85"/>
      <c r="C382" s="87"/>
      <c r="D382" s="82"/>
      <c r="E382" s="93"/>
      <c r="F382" s="66"/>
      <c r="G382" s="215"/>
      <c r="H382" s="67"/>
      <c r="I382" s="68"/>
      <c r="J382" s="74"/>
      <c r="K382" s="75"/>
    </row>
    <row r="383" spans="1:11" ht="15.75" x14ac:dyDescent="0.25">
      <c r="A383" s="146"/>
      <c r="B383" s="85"/>
      <c r="C383" s="87"/>
      <c r="D383" s="82"/>
      <c r="E383" s="93"/>
      <c r="F383" s="66"/>
      <c r="G383" s="215"/>
      <c r="H383" s="67"/>
      <c r="I383" s="68"/>
      <c r="J383" s="74"/>
      <c r="K383" s="75"/>
    </row>
    <row r="384" spans="1:11" ht="15.75" x14ac:dyDescent="0.25">
      <c r="A384" s="146"/>
      <c r="B384" s="85"/>
      <c r="C384" s="87"/>
      <c r="D384" s="82"/>
      <c r="E384" s="93"/>
      <c r="F384" s="66"/>
      <c r="G384" s="215"/>
      <c r="H384" s="67"/>
      <c r="I384" s="68"/>
      <c r="J384" s="74"/>
      <c r="K384" s="75"/>
    </row>
    <row r="385" spans="1:11" ht="15.75" x14ac:dyDescent="0.25">
      <c r="A385" s="146"/>
      <c r="B385" s="85"/>
      <c r="C385" s="87"/>
      <c r="D385" s="82"/>
      <c r="E385" s="93"/>
      <c r="F385" s="66"/>
      <c r="G385" s="215"/>
      <c r="H385" s="67"/>
      <c r="I385" s="68"/>
      <c r="J385" s="74"/>
      <c r="K385" s="75"/>
    </row>
    <row r="386" spans="1:11" ht="15.75" x14ac:dyDescent="0.25">
      <c r="A386" s="146"/>
      <c r="B386" s="85"/>
      <c r="C386" s="87"/>
      <c r="D386" s="82"/>
      <c r="E386" s="93"/>
      <c r="F386" s="66"/>
      <c r="G386" s="215"/>
      <c r="H386" s="67"/>
      <c r="I386" s="68"/>
      <c r="J386" s="74"/>
      <c r="K386" s="75"/>
    </row>
    <row r="387" spans="1:11" ht="15.75" x14ac:dyDescent="0.25">
      <c r="A387" s="146"/>
      <c r="B387" s="85"/>
      <c r="C387" s="87"/>
      <c r="D387" s="82"/>
      <c r="E387" s="93"/>
      <c r="F387" s="66"/>
      <c r="G387" s="215"/>
      <c r="H387" s="67"/>
      <c r="I387" s="68"/>
      <c r="J387" s="74"/>
      <c r="K387" s="75"/>
    </row>
    <row r="388" spans="1:11" ht="15.75" x14ac:dyDescent="0.25">
      <c r="A388" s="146"/>
      <c r="B388" s="85"/>
      <c r="C388" s="87"/>
      <c r="D388" s="82"/>
      <c r="E388" s="93"/>
      <c r="F388" s="66"/>
      <c r="G388" s="215"/>
      <c r="H388" s="67"/>
      <c r="I388" s="68"/>
      <c r="J388" s="74"/>
      <c r="K388" s="75"/>
    </row>
    <row r="389" spans="1:11" ht="15.75" x14ac:dyDescent="0.25">
      <c r="A389" s="146"/>
      <c r="B389" s="85"/>
      <c r="C389" s="87"/>
      <c r="D389" s="82"/>
      <c r="E389" s="93"/>
      <c r="F389" s="66"/>
      <c r="G389" s="215"/>
      <c r="H389" s="67"/>
      <c r="I389" s="68"/>
      <c r="J389" s="74"/>
      <c r="K389" s="75"/>
    </row>
    <row r="390" spans="1:11" ht="15.75" x14ac:dyDescent="0.25">
      <c r="A390" s="146"/>
      <c r="B390" s="85"/>
      <c r="C390" s="87"/>
      <c r="D390" s="82"/>
      <c r="E390" s="93"/>
      <c r="F390" s="66"/>
      <c r="G390" s="215"/>
      <c r="H390" s="67"/>
      <c r="I390" s="68"/>
      <c r="J390" s="74"/>
      <c r="K390" s="75"/>
    </row>
    <row r="391" spans="1:11" ht="15.75" x14ac:dyDescent="0.25">
      <c r="A391" s="146"/>
      <c r="B391" s="85"/>
      <c r="C391" s="87"/>
      <c r="D391" s="82"/>
      <c r="E391" s="93"/>
      <c r="F391" s="66"/>
      <c r="G391" s="215"/>
      <c r="H391" s="67"/>
      <c r="I391" s="68"/>
      <c r="J391" s="74"/>
      <c r="K391" s="75"/>
    </row>
    <row r="392" spans="1:11" ht="15.75" x14ac:dyDescent="0.25">
      <c r="A392" s="146"/>
      <c r="B392" s="85"/>
      <c r="C392" s="87"/>
      <c r="D392" s="82"/>
      <c r="E392" s="93"/>
      <c r="F392" s="66"/>
      <c r="G392" s="215"/>
      <c r="H392" s="67"/>
      <c r="I392" s="68"/>
      <c r="J392" s="74"/>
      <c r="K392" s="75"/>
    </row>
    <row r="393" spans="1:11" ht="15.75" x14ac:dyDescent="0.25">
      <c r="A393" s="146"/>
      <c r="B393" s="85"/>
      <c r="C393" s="87"/>
      <c r="D393" s="82"/>
      <c r="E393" s="93"/>
      <c r="F393" s="66"/>
      <c r="G393" s="215"/>
      <c r="H393" s="67"/>
      <c r="I393" s="68"/>
      <c r="J393" s="74"/>
      <c r="K393" s="75"/>
    </row>
    <row r="394" spans="1:11" ht="15.75" x14ac:dyDescent="0.25">
      <c r="A394" s="146"/>
      <c r="B394" s="85"/>
      <c r="C394" s="87"/>
      <c r="D394" s="82"/>
      <c r="E394" s="93"/>
      <c r="F394" s="66"/>
      <c r="G394" s="215"/>
      <c r="H394" s="67"/>
      <c r="I394" s="68"/>
      <c r="J394" s="74"/>
      <c r="K394" s="75"/>
    </row>
    <row r="395" spans="1:11" ht="15.75" x14ac:dyDescent="0.25">
      <c r="A395" s="146"/>
      <c r="B395" s="85"/>
      <c r="C395" s="87"/>
      <c r="D395" s="82"/>
      <c r="E395" s="93"/>
      <c r="F395" s="66"/>
      <c r="G395" s="215"/>
      <c r="H395" s="67"/>
      <c r="I395" s="68"/>
      <c r="J395" s="74"/>
      <c r="K395" s="75"/>
    </row>
    <row r="396" spans="1:11" ht="15.75" x14ac:dyDescent="0.25">
      <c r="A396" s="146"/>
      <c r="B396" s="85"/>
      <c r="C396" s="87"/>
      <c r="D396" s="82"/>
      <c r="E396" s="93"/>
      <c r="F396" s="66"/>
      <c r="G396" s="215"/>
      <c r="H396" s="67"/>
      <c r="I396" s="68"/>
      <c r="J396" s="74"/>
      <c r="K396" s="75"/>
    </row>
    <row r="397" spans="1:11" ht="15.75" x14ac:dyDescent="0.25">
      <c r="A397" s="146"/>
      <c r="B397" s="85"/>
      <c r="C397" s="87"/>
      <c r="D397" s="82"/>
      <c r="E397" s="93"/>
      <c r="F397" s="66"/>
      <c r="G397" s="215"/>
      <c r="H397" s="67"/>
      <c r="I397" s="68"/>
      <c r="J397" s="74"/>
      <c r="K397" s="75"/>
    </row>
    <row r="398" spans="1:11" ht="15.75" x14ac:dyDescent="0.25">
      <c r="A398" s="146"/>
      <c r="B398" s="85"/>
      <c r="C398" s="87"/>
      <c r="D398" s="82"/>
      <c r="E398" s="93"/>
      <c r="F398" s="66"/>
      <c r="G398" s="215"/>
      <c r="H398" s="67"/>
      <c r="I398" s="68"/>
      <c r="J398" s="74"/>
      <c r="K398" s="75"/>
    </row>
    <row r="399" spans="1:11" ht="15.75" x14ac:dyDescent="0.25">
      <c r="A399" s="146"/>
      <c r="B399" s="85"/>
      <c r="C399" s="87"/>
      <c r="D399" s="82"/>
      <c r="E399" s="93"/>
      <c r="F399" s="66"/>
      <c r="G399" s="215"/>
      <c r="H399" s="67"/>
      <c r="I399" s="68"/>
      <c r="J399" s="74"/>
      <c r="K399" s="75"/>
    </row>
    <row r="400" spans="1:11" ht="15.75" x14ac:dyDescent="0.25">
      <c r="A400" s="146"/>
      <c r="B400" s="85"/>
      <c r="C400" s="87"/>
      <c r="D400" s="82"/>
      <c r="E400" s="93"/>
      <c r="F400" s="66"/>
      <c r="G400" s="215"/>
      <c r="H400" s="67"/>
      <c r="I400" s="68"/>
      <c r="J400" s="74"/>
      <c r="K400" s="75"/>
    </row>
    <row r="401" spans="1:11" ht="15.75" x14ac:dyDescent="0.25">
      <c r="A401" s="146"/>
      <c r="B401" s="85"/>
      <c r="C401" s="87"/>
      <c r="D401" s="82"/>
      <c r="E401" s="93"/>
      <c r="F401" s="66"/>
      <c r="G401" s="215"/>
      <c r="H401" s="67"/>
      <c r="I401" s="68"/>
      <c r="J401" s="74"/>
      <c r="K401" s="75"/>
    </row>
    <row r="402" spans="1:11" ht="15.75" x14ac:dyDescent="0.25">
      <c r="A402" s="146"/>
      <c r="B402" s="287"/>
      <c r="C402" s="87"/>
      <c r="D402" s="82"/>
      <c r="E402" s="93"/>
      <c r="F402" s="66"/>
      <c r="G402" s="215"/>
      <c r="H402" s="67"/>
      <c r="I402" s="68"/>
      <c r="J402" s="74"/>
      <c r="K402" s="75"/>
    </row>
    <row r="403" spans="1:11" ht="15.75" x14ac:dyDescent="0.25">
      <c r="A403" s="146"/>
      <c r="B403" s="85"/>
      <c r="C403" s="87"/>
      <c r="D403" s="82"/>
      <c r="E403" s="93"/>
      <c r="F403" s="66"/>
      <c r="G403" s="215"/>
      <c r="H403" s="67"/>
      <c r="I403" s="68"/>
      <c r="J403" s="74"/>
      <c r="K403" s="75"/>
    </row>
    <row r="404" spans="1:11" ht="15.75" x14ac:dyDescent="0.25">
      <c r="A404" s="146"/>
      <c r="B404" s="85"/>
      <c r="C404" s="87"/>
      <c r="D404" s="82"/>
      <c r="E404" s="93"/>
      <c r="F404" s="66"/>
      <c r="G404" s="215"/>
      <c r="H404" s="67"/>
      <c r="I404" s="68"/>
      <c r="J404" s="74"/>
      <c r="K404" s="75"/>
    </row>
    <row r="405" spans="1:11" ht="15.75" x14ac:dyDescent="0.25">
      <c r="A405" s="146"/>
      <c r="B405" s="85"/>
      <c r="C405" s="87"/>
      <c r="D405" s="82"/>
      <c r="E405" s="93"/>
      <c r="F405" s="66"/>
      <c r="G405" s="215"/>
      <c r="H405" s="67"/>
      <c r="I405" s="68"/>
      <c r="J405" s="74"/>
      <c r="K405" s="75"/>
    </row>
    <row r="406" spans="1:11" ht="15.75" x14ac:dyDescent="0.25">
      <c r="A406" s="146"/>
      <c r="B406" s="85"/>
      <c r="C406" s="87"/>
      <c r="D406" s="82"/>
      <c r="E406" s="93"/>
      <c r="F406" s="66"/>
      <c r="G406" s="215"/>
      <c r="H406" s="67"/>
      <c r="I406" s="68"/>
      <c r="J406" s="74"/>
      <c r="K406" s="75"/>
    </row>
    <row r="407" spans="1:11" ht="15.75" x14ac:dyDescent="0.25">
      <c r="A407" s="146"/>
      <c r="B407" s="85"/>
      <c r="C407" s="87"/>
      <c r="D407" s="82"/>
      <c r="E407" s="93"/>
      <c r="F407" s="66"/>
      <c r="G407" s="215"/>
      <c r="H407" s="67"/>
      <c r="I407" s="68"/>
      <c r="J407" s="74"/>
      <c r="K407" s="75"/>
    </row>
    <row r="408" spans="1:11" ht="15.75" x14ac:dyDescent="0.25">
      <c r="A408" s="146"/>
      <c r="B408" s="85"/>
      <c r="C408" s="87"/>
      <c r="D408" s="82"/>
      <c r="E408" s="93"/>
      <c r="F408" s="66"/>
      <c r="G408" s="215"/>
      <c r="H408" s="67"/>
      <c r="I408" s="68"/>
      <c r="J408" s="74"/>
      <c r="K408" s="75"/>
    </row>
    <row r="409" spans="1:11" ht="15.75" x14ac:dyDescent="0.25">
      <c r="A409" s="146"/>
      <c r="B409" s="85"/>
      <c r="C409" s="87"/>
      <c r="D409" s="82"/>
      <c r="E409" s="93"/>
      <c r="F409" s="66"/>
      <c r="G409" s="215"/>
      <c r="H409" s="67"/>
      <c r="I409" s="68"/>
      <c r="J409" s="74"/>
      <c r="K409" s="75"/>
    </row>
    <row r="410" spans="1:11" ht="15.75" x14ac:dyDescent="0.25">
      <c r="A410" s="146"/>
      <c r="B410" s="85"/>
      <c r="C410" s="87"/>
      <c r="D410" s="82"/>
      <c r="E410" s="93"/>
      <c r="F410" s="66"/>
      <c r="G410" s="215"/>
      <c r="H410" s="67"/>
      <c r="I410" s="68"/>
      <c r="J410" s="74"/>
      <c r="K410" s="75"/>
    </row>
    <row r="411" spans="1:11" ht="15.75" x14ac:dyDescent="0.25">
      <c r="A411" s="146"/>
      <c r="B411" s="85"/>
      <c r="C411" s="87"/>
      <c r="D411" s="82"/>
      <c r="E411" s="93"/>
      <c r="F411" s="66"/>
      <c r="G411" s="215"/>
      <c r="H411" s="67"/>
      <c r="I411" s="68"/>
      <c r="J411" s="74"/>
      <c r="K411" s="75"/>
    </row>
    <row r="412" spans="1:11" ht="15.75" x14ac:dyDescent="0.25">
      <c r="A412" s="146"/>
      <c r="B412" s="85"/>
      <c r="C412" s="87"/>
      <c r="D412" s="82"/>
      <c r="E412" s="93"/>
      <c r="F412" s="66"/>
      <c r="G412" s="215"/>
      <c r="H412" s="67"/>
      <c r="I412" s="68"/>
      <c r="J412" s="74"/>
      <c r="K412" s="75"/>
    </row>
    <row r="413" spans="1:11" ht="15.75" x14ac:dyDescent="0.25">
      <c r="A413" s="146"/>
      <c r="B413" s="85"/>
      <c r="C413" s="87"/>
      <c r="D413" s="82"/>
      <c r="E413" s="93"/>
      <c r="F413" s="66"/>
      <c r="G413" s="215"/>
      <c r="H413" s="67"/>
      <c r="I413" s="68"/>
      <c r="J413" s="74"/>
      <c r="K413" s="75"/>
    </row>
    <row r="414" spans="1:11" ht="15.75" x14ac:dyDescent="0.25">
      <c r="A414" s="146"/>
      <c r="B414" s="85"/>
      <c r="C414" s="87"/>
      <c r="D414" s="82"/>
      <c r="E414" s="93"/>
      <c r="F414" s="66"/>
      <c r="G414" s="215"/>
      <c r="H414" s="67"/>
      <c r="I414" s="68"/>
      <c r="J414" s="74"/>
      <c r="K414" s="75"/>
    </row>
    <row r="415" spans="1:11" ht="15.75" x14ac:dyDescent="0.25">
      <c r="A415" s="146"/>
      <c r="B415" s="85"/>
      <c r="C415" s="87"/>
      <c r="D415" s="82"/>
      <c r="E415" s="93"/>
      <c r="F415" s="66"/>
      <c r="G415" s="215"/>
      <c r="H415" s="67"/>
      <c r="I415" s="68"/>
      <c r="J415" s="74"/>
      <c r="K415" s="75"/>
    </row>
    <row r="416" spans="1:11" ht="15.75" x14ac:dyDescent="0.25">
      <c r="A416" s="146"/>
      <c r="B416" s="85"/>
      <c r="C416" s="87"/>
      <c r="D416" s="82"/>
      <c r="E416" s="93"/>
      <c r="F416" s="66"/>
      <c r="G416" s="215"/>
      <c r="H416" s="67"/>
      <c r="I416" s="68"/>
      <c r="J416" s="74"/>
      <c r="K416" s="75"/>
    </row>
    <row r="417" spans="1:11" ht="15.75" x14ac:dyDescent="0.25">
      <c r="A417" s="146"/>
      <c r="B417" s="85"/>
      <c r="C417" s="87"/>
      <c r="D417" s="82"/>
      <c r="E417" s="93"/>
      <c r="F417" s="66"/>
      <c r="G417" s="215"/>
      <c r="H417" s="67"/>
      <c r="I417" s="68"/>
      <c r="J417" s="74"/>
      <c r="K417" s="75"/>
    </row>
    <row r="418" spans="1:11" ht="15.75" x14ac:dyDescent="0.25">
      <c r="A418" s="146"/>
      <c r="B418" s="85"/>
      <c r="C418" s="87"/>
      <c r="D418" s="82"/>
      <c r="E418" s="93"/>
      <c r="F418" s="66"/>
      <c r="G418" s="215"/>
      <c r="H418" s="67"/>
      <c r="I418" s="68"/>
      <c r="J418" s="74"/>
      <c r="K418" s="75"/>
    </row>
    <row r="419" spans="1:11" ht="15.75" x14ac:dyDescent="0.25">
      <c r="A419" s="146"/>
      <c r="B419" s="85"/>
      <c r="C419" s="87"/>
      <c r="D419" s="82"/>
      <c r="E419" s="93"/>
      <c r="F419" s="66"/>
      <c r="G419" s="215"/>
      <c r="H419" s="67"/>
      <c r="I419" s="68"/>
      <c r="J419" s="74"/>
      <c r="K419" s="75"/>
    </row>
    <row r="420" spans="1:11" ht="15.75" x14ac:dyDescent="0.25">
      <c r="A420" s="146"/>
      <c r="B420" s="85"/>
      <c r="C420" s="87"/>
      <c r="D420" s="82"/>
      <c r="E420" s="93"/>
      <c r="F420" s="66"/>
      <c r="G420" s="215"/>
      <c r="H420" s="67"/>
      <c r="I420" s="68"/>
      <c r="J420" s="74"/>
      <c r="K420" s="75"/>
    </row>
    <row r="421" spans="1:11" ht="15.75" x14ac:dyDescent="0.25">
      <c r="A421" s="146"/>
      <c r="B421" s="85"/>
      <c r="C421" s="87"/>
      <c r="D421" s="82"/>
      <c r="E421" s="93"/>
      <c r="F421" s="66"/>
      <c r="G421" s="215"/>
      <c r="H421" s="67"/>
      <c r="I421" s="68"/>
      <c r="J421" s="74"/>
      <c r="K421" s="75"/>
    </row>
    <row r="422" spans="1:11" ht="15.75" x14ac:dyDescent="0.25">
      <c r="A422" s="146"/>
      <c r="B422" s="85"/>
      <c r="C422" s="87"/>
      <c r="D422" s="82"/>
      <c r="E422" s="93"/>
      <c r="F422" s="66"/>
      <c r="G422" s="215"/>
      <c r="H422" s="67"/>
      <c r="I422" s="68"/>
      <c r="J422" s="74"/>
      <c r="K422" s="75"/>
    </row>
    <row r="423" spans="1:11" ht="15.75" x14ac:dyDescent="0.25">
      <c r="A423" s="146"/>
      <c r="B423" s="287"/>
      <c r="C423" s="87"/>
      <c r="D423" s="82"/>
      <c r="E423" s="93"/>
      <c r="F423" s="66"/>
      <c r="G423" s="215"/>
      <c r="H423" s="67"/>
      <c r="I423" s="68"/>
      <c r="J423" s="74"/>
      <c r="K423" s="75"/>
    </row>
    <row r="424" spans="1:11" ht="15.75" x14ac:dyDescent="0.25">
      <c r="A424" s="146"/>
      <c r="B424" s="85"/>
      <c r="C424" s="87"/>
      <c r="D424" s="82"/>
      <c r="E424" s="93"/>
      <c r="F424" s="66"/>
      <c r="G424" s="215"/>
      <c r="H424" s="67"/>
      <c r="I424" s="68"/>
      <c r="J424" s="74"/>
      <c r="K424" s="75"/>
    </row>
    <row r="425" spans="1:11" ht="15.75" x14ac:dyDescent="0.25">
      <c r="A425" s="146"/>
      <c r="B425" s="85"/>
      <c r="C425" s="87"/>
      <c r="D425" s="82"/>
      <c r="E425" s="93"/>
      <c r="F425" s="66"/>
      <c r="G425" s="215"/>
      <c r="H425" s="67"/>
      <c r="I425" s="68"/>
      <c r="J425" s="74"/>
      <c r="K425" s="75"/>
    </row>
    <row r="426" spans="1:11" ht="15.75" x14ac:dyDescent="0.25">
      <c r="A426" s="146"/>
      <c r="B426" s="85"/>
      <c r="C426" s="87"/>
      <c r="D426" s="82"/>
      <c r="E426" s="93"/>
      <c r="F426" s="66"/>
      <c r="G426" s="215"/>
      <c r="H426" s="67"/>
      <c r="I426" s="68"/>
      <c r="J426" s="74"/>
      <c r="K426" s="75"/>
    </row>
    <row r="427" spans="1:11" ht="15.75" x14ac:dyDescent="0.25">
      <c r="A427" s="146"/>
      <c r="B427" s="85"/>
      <c r="C427" s="87"/>
      <c r="D427" s="82"/>
      <c r="E427" s="93"/>
      <c r="F427" s="66"/>
      <c r="G427" s="215"/>
      <c r="H427" s="67"/>
      <c r="I427" s="68"/>
      <c r="J427" s="74"/>
      <c r="K427" s="75"/>
    </row>
    <row r="428" spans="1:11" ht="15.75" x14ac:dyDescent="0.25">
      <c r="A428" s="146"/>
      <c r="B428" s="285"/>
      <c r="C428" s="87"/>
      <c r="D428" s="82"/>
      <c r="E428" s="93"/>
      <c r="F428" s="66"/>
      <c r="G428" s="215"/>
      <c r="H428" s="67"/>
      <c r="I428" s="68"/>
      <c r="J428" s="74"/>
      <c r="K428" s="75"/>
    </row>
    <row r="429" spans="1:11" ht="15.75" x14ac:dyDescent="0.25">
      <c r="A429" s="146"/>
      <c r="C429" s="87"/>
      <c r="D429" s="82"/>
      <c r="E429" s="93"/>
      <c r="F429" s="66"/>
      <c r="G429" s="215"/>
      <c r="H429" s="67"/>
      <c r="I429" s="68"/>
      <c r="J429" s="74"/>
      <c r="K429" s="75"/>
    </row>
    <row r="430" spans="1:11" ht="15.75" x14ac:dyDescent="0.25">
      <c r="A430" s="146"/>
      <c r="B430" s="85"/>
      <c r="C430" s="87"/>
      <c r="D430" s="82"/>
      <c r="E430" s="93"/>
      <c r="F430" s="66"/>
      <c r="G430" s="215"/>
      <c r="H430" s="67"/>
      <c r="I430" s="68"/>
      <c r="J430" s="74"/>
      <c r="K430" s="75"/>
    </row>
    <row r="431" spans="1:11" ht="15.75" x14ac:dyDescent="0.25">
      <c r="A431" s="146"/>
      <c r="B431" s="287"/>
      <c r="C431" s="87"/>
      <c r="D431" s="82"/>
      <c r="E431" s="93"/>
      <c r="F431" s="66"/>
      <c r="G431" s="215"/>
      <c r="H431" s="67"/>
      <c r="I431" s="68"/>
      <c r="J431" s="74"/>
      <c r="K431" s="75"/>
    </row>
    <row r="432" spans="1:11" ht="15.75" x14ac:dyDescent="0.25">
      <c r="A432" s="146"/>
      <c r="B432" s="287"/>
      <c r="C432" s="87"/>
      <c r="D432" s="82"/>
      <c r="E432" s="93"/>
      <c r="F432" s="66"/>
      <c r="G432" s="215"/>
      <c r="H432" s="67"/>
      <c r="I432" s="68"/>
      <c r="J432" s="74"/>
      <c r="K432" s="75"/>
    </row>
    <row r="433" spans="1:11" ht="15.75" x14ac:dyDescent="0.25">
      <c r="A433" s="146"/>
      <c r="B433" s="85"/>
      <c r="C433" s="87"/>
      <c r="D433" s="82"/>
      <c r="E433" s="93"/>
      <c r="F433" s="66"/>
      <c r="G433" s="215"/>
      <c r="H433" s="67"/>
      <c r="I433" s="68"/>
      <c r="J433" s="74"/>
      <c r="K433" s="75"/>
    </row>
    <row r="434" spans="1:11" x14ac:dyDescent="0.25">
      <c r="A434" s="146"/>
      <c r="B434" s="85"/>
      <c r="C434" s="100"/>
      <c r="D434" s="343"/>
      <c r="E434" s="93"/>
      <c r="F434" s="66"/>
      <c r="G434" s="215"/>
      <c r="H434" s="67"/>
      <c r="I434" s="68"/>
      <c r="J434" s="74"/>
      <c r="K434" s="75"/>
    </row>
    <row r="435" spans="1:11" x14ac:dyDescent="0.25">
      <c r="A435" s="146"/>
      <c r="B435" s="85"/>
      <c r="C435" s="100"/>
      <c r="D435" s="343"/>
      <c r="E435" s="93"/>
      <c r="F435" s="66"/>
      <c r="G435" s="215"/>
      <c r="H435" s="67"/>
      <c r="I435" s="68"/>
      <c r="J435" s="74"/>
      <c r="K435" s="75"/>
    </row>
    <row r="436" spans="1:11" ht="15.75" x14ac:dyDescent="0.25">
      <c r="A436" s="146"/>
      <c r="B436" s="287"/>
      <c r="C436" s="87"/>
      <c r="D436" s="82"/>
      <c r="E436" s="93"/>
      <c r="F436" s="66"/>
      <c r="G436" s="215"/>
      <c r="H436" s="67"/>
      <c r="I436" s="68"/>
      <c r="J436" s="74"/>
      <c r="K436" s="75"/>
    </row>
    <row r="437" spans="1:11" ht="15.75" x14ac:dyDescent="0.25">
      <c r="A437" s="146"/>
      <c r="B437" s="85"/>
      <c r="C437" s="87"/>
      <c r="D437" s="82"/>
      <c r="E437" s="93"/>
      <c r="F437" s="66"/>
      <c r="G437" s="215"/>
      <c r="H437" s="67"/>
      <c r="I437" s="68"/>
      <c r="J437" s="74"/>
      <c r="K437" s="75"/>
    </row>
    <row r="438" spans="1:11" ht="15.75" x14ac:dyDescent="0.25">
      <c r="A438" s="146"/>
      <c r="B438" s="85"/>
      <c r="C438" s="87"/>
      <c r="D438" s="82"/>
      <c r="E438" s="93"/>
      <c r="F438" s="66"/>
      <c r="G438" s="215"/>
      <c r="H438" s="67"/>
      <c r="I438" s="68"/>
      <c r="J438" s="74"/>
      <c r="K438" s="75"/>
    </row>
    <row r="439" spans="1:11" ht="15.75" x14ac:dyDescent="0.25">
      <c r="A439" s="146"/>
      <c r="B439" s="85"/>
      <c r="C439" s="87"/>
      <c r="D439" s="82"/>
      <c r="E439" s="93"/>
      <c r="F439" s="66"/>
      <c r="G439" s="215"/>
      <c r="H439" s="67"/>
      <c r="I439" s="68"/>
      <c r="J439" s="74"/>
      <c r="K439" s="75"/>
    </row>
    <row r="440" spans="1:11" ht="15.75" x14ac:dyDescent="0.25">
      <c r="A440" s="146"/>
      <c r="B440" s="85"/>
      <c r="C440" s="87"/>
      <c r="D440" s="82"/>
      <c r="E440" s="93"/>
      <c r="F440" s="66"/>
      <c r="G440" s="215"/>
      <c r="H440" s="67"/>
      <c r="I440" s="68"/>
      <c r="J440" s="74"/>
      <c r="K440" s="75"/>
    </row>
    <row r="441" spans="1:11" ht="15.75" x14ac:dyDescent="0.25">
      <c r="A441" s="146"/>
      <c r="B441" s="85"/>
      <c r="C441" s="87"/>
      <c r="D441" s="82"/>
      <c r="E441" s="93"/>
      <c r="F441" s="66"/>
      <c r="G441" s="215"/>
      <c r="H441" s="67"/>
      <c r="I441" s="68"/>
      <c r="J441" s="74"/>
      <c r="K441" s="75"/>
    </row>
    <row r="442" spans="1:11" ht="15.75" x14ac:dyDescent="0.25">
      <c r="A442" s="146"/>
      <c r="B442" s="85"/>
      <c r="C442" s="87"/>
      <c r="D442" s="82"/>
      <c r="E442" s="93"/>
      <c r="F442" s="66"/>
      <c r="G442" s="215"/>
      <c r="H442" s="67"/>
      <c r="I442" s="68"/>
      <c r="J442" s="74"/>
      <c r="K442" s="75"/>
    </row>
    <row r="443" spans="1:11" ht="15.75" x14ac:dyDescent="0.25">
      <c r="A443" s="146"/>
      <c r="B443" s="85"/>
      <c r="C443" s="87"/>
      <c r="D443" s="82"/>
      <c r="E443" s="93"/>
      <c r="F443" s="66"/>
      <c r="G443" s="215"/>
      <c r="H443" s="67"/>
      <c r="I443" s="68"/>
      <c r="J443" s="74"/>
      <c r="K443" s="75"/>
    </row>
    <row r="444" spans="1:11" ht="15.75" x14ac:dyDescent="0.25">
      <c r="A444" s="146"/>
      <c r="B444" s="85"/>
      <c r="C444" s="87"/>
      <c r="D444" s="82"/>
      <c r="E444" s="93"/>
      <c r="F444" s="66"/>
      <c r="G444" s="215"/>
      <c r="H444" s="67"/>
      <c r="I444" s="68"/>
      <c r="J444" s="74"/>
      <c r="K444" s="75"/>
    </row>
    <row r="445" spans="1:11" ht="15.75" x14ac:dyDescent="0.25">
      <c r="A445" s="146"/>
      <c r="B445" s="85"/>
      <c r="C445" s="87"/>
      <c r="D445" s="82"/>
      <c r="E445" s="93"/>
      <c r="F445" s="66"/>
      <c r="G445" s="215"/>
      <c r="H445" s="67"/>
      <c r="I445" s="68"/>
      <c r="J445" s="74"/>
      <c r="K445" s="75"/>
    </row>
    <row r="446" spans="1:11" ht="15.75" x14ac:dyDescent="0.25">
      <c r="A446" s="146"/>
      <c r="B446" s="85"/>
      <c r="C446" s="87"/>
      <c r="D446" s="82"/>
      <c r="E446" s="93"/>
      <c r="F446" s="66"/>
      <c r="G446" s="215"/>
      <c r="H446" s="67"/>
      <c r="I446" s="68"/>
      <c r="J446" s="74"/>
      <c r="K446" s="75"/>
    </row>
    <row r="447" spans="1:11" ht="15.75" x14ac:dyDescent="0.25">
      <c r="A447" s="146"/>
      <c r="B447" s="85"/>
      <c r="C447" s="87"/>
      <c r="D447" s="82"/>
      <c r="E447" s="93"/>
      <c r="F447" s="66"/>
      <c r="G447" s="215"/>
      <c r="H447" s="67"/>
      <c r="I447" s="68"/>
      <c r="J447" s="74"/>
      <c r="K447" s="75"/>
    </row>
    <row r="448" spans="1:11" ht="15.75" x14ac:dyDescent="0.25">
      <c r="A448" s="146"/>
      <c r="B448" s="85"/>
      <c r="C448" s="87"/>
      <c r="D448" s="82"/>
      <c r="E448" s="93"/>
      <c r="F448" s="66"/>
      <c r="G448" s="215"/>
      <c r="H448" s="67"/>
      <c r="I448" s="68"/>
      <c r="J448" s="74"/>
      <c r="K448" s="75"/>
    </row>
    <row r="449" spans="1:11" ht="15.75" x14ac:dyDescent="0.25">
      <c r="A449" s="146"/>
      <c r="B449" s="85"/>
      <c r="C449" s="87"/>
      <c r="D449" s="82"/>
      <c r="E449" s="93"/>
      <c r="F449" s="66"/>
      <c r="G449" s="215"/>
      <c r="H449" s="67"/>
      <c r="I449" s="68"/>
      <c r="J449" s="74"/>
      <c r="K449" s="75"/>
    </row>
    <row r="450" spans="1:11" ht="15.75" x14ac:dyDescent="0.25">
      <c r="A450" s="146"/>
      <c r="B450" s="85"/>
      <c r="C450" s="87"/>
      <c r="D450" s="82"/>
      <c r="E450" s="93"/>
      <c r="F450" s="66"/>
      <c r="G450" s="215"/>
      <c r="H450" s="67"/>
      <c r="I450" s="68"/>
      <c r="J450" s="74"/>
      <c r="K450" s="75"/>
    </row>
    <row r="451" spans="1:11" ht="15.75" x14ac:dyDescent="0.25">
      <c r="A451" s="146"/>
      <c r="B451" s="85"/>
      <c r="C451" s="87"/>
      <c r="D451" s="82"/>
      <c r="E451" s="93"/>
      <c r="F451" s="66"/>
      <c r="G451" s="215"/>
      <c r="H451" s="67"/>
      <c r="I451" s="68"/>
      <c r="J451" s="74"/>
      <c r="K451" s="75"/>
    </row>
    <row r="452" spans="1:11" ht="15.75" x14ac:dyDescent="0.25">
      <c r="A452" s="146"/>
      <c r="B452" s="85"/>
      <c r="C452" s="87"/>
      <c r="D452" s="82"/>
      <c r="E452" s="93"/>
      <c r="F452" s="66"/>
      <c r="G452" s="215"/>
      <c r="H452" s="67"/>
      <c r="I452" s="68"/>
      <c r="J452" s="74"/>
      <c r="K452" s="75"/>
    </row>
    <row r="453" spans="1:11" ht="15.75" x14ac:dyDescent="0.25">
      <c r="A453" s="146"/>
      <c r="B453" s="85"/>
      <c r="C453" s="87"/>
      <c r="D453" s="82"/>
      <c r="E453" s="93"/>
      <c r="F453" s="66"/>
      <c r="G453" s="215"/>
      <c r="H453" s="67"/>
      <c r="I453" s="68"/>
      <c r="J453" s="74"/>
      <c r="K453" s="75"/>
    </row>
    <row r="454" spans="1:11" ht="15.75" x14ac:dyDescent="0.25">
      <c r="A454" s="146"/>
      <c r="B454" s="85"/>
      <c r="C454" s="87"/>
      <c r="D454" s="82"/>
      <c r="E454" s="93"/>
      <c r="F454" s="66"/>
      <c r="G454" s="215"/>
      <c r="H454" s="67"/>
      <c r="I454" s="68"/>
      <c r="J454" s="74"/>
      <c r="K454" s="75"/>
    </row>
    <row r="455" spans="1:11" ht="15.75" x14ac:dyDescent="0.25">
      <c r="A455" s="146"/>
      <c r="B455" s="85"/>
      <c r="C455" s="87"/>
      <c r="D455" s="82"/>
      <c r="E455" s="93"/>
      <c r="F455" s="66"/>
      <c r="G455" s="215"/>
      <c r="H455" s="67"/>
      <c r="I455" s="68"/>
      <c r="J455" s="74"/>
      <c r="K455" s="75"/>
    </row>
    <row r="456" spans="1:11" ht="15.75" x14ac:dyDescent="0.25">
      <c r="A456" s="146"/>
      <c r="B456" s="85"/>
      <c r="C456" s="87"/>
      <c r="D456" s="82"/>
      <c r="E456" s="93"/>
      <c r="F456" s="66"/>
      <c r="G456" s="215"/>
      <c r="H456" s="67"/>
      <c r="I456" s="68"/>
      <c r="J456" s="74"/>
      <c r="K456" s="75"/>
    </row>
    <row r="457" spans="1:11" ht="15.75" x14ac:dyDescent="0.25">
      <c r="A457" s="146"/>
      <c r="B457" s="85"/>
      <c r="C457" s="87"/>
      <c r="D457" s="82"/>
      <c r="E457" s="93"/>
      <c r="F457" s="66"/>
      <c r="G457" s="215"/>
      <c r="H457" s="67"/>
      <c r="I457" s="68"/>
      <c r="J457" s="74"/>
      <c r="K457" s="75"/>
    </row>
    <row r="458" spans="1:11" ht="15.75" x14ac:dyDescent="0.25">
      <c r="A458" s="146"/>
      <c r="B458" s="85"/>
      <c r="C458" s="87"/>
      <c r="D458" s="82"/>
      <c r="E458" s="93"/>
      <c r="F458" s="66"/>
      <c r="G458" s="215"/>
      <c r="H458" s="67"/>
      <c r="I458" s="68"/>
      <c r="J458" s="74"/>
      <c r="K458" s="75"/>
    </row>
    <row r="459" spans="1:11" ht="15.75" x14ac:dyDescent="0.25">
      <c r="A459" s="146"/>
      <c r="B459" s="85"/>
      <c r="C459" s="87"/>
      <c r="D459" s="82"/>
      <c r="E459" s="93"/>
      <c r="F459" s="66"/>
      <c r="G459" s="215"/>
      <c r="H459" s="67"/>
      <c r="I459" s="68"/>
      <c r="J459" s="74"/>
      <c r="K459" s="75"/>
    </row>
    <row r="460" spans="1:11" ht="15.75" x14ac:dyDescent="0.25">
      <c r="A460" s="146"/>
      <c r="B460" s="85"/>
      <c r="C460" s="87"/>
      <c r="D460" s="82"/>
      <c r="E460" s="93"/>
      <c r="F460" s="66"/>
      <c r="G460" s="215"/>
      <c r="H460" s="67"/>
      <c r="I460" s="68"/>
      <c r="J460" s="74"/>
      <c r="K460" s="75"/>
    </row>
    <row r="461" spans="1:11" ht="15.75" x14ac:dyDescent="0.25">
      <c r="A461" s="146"/>
      <c r="B461" s="85"/>
      <c r="C461" s="87"/>
      <c r="D461" s="82"/>
      <c r="E461" s="93"/>
      <c r="F461" s="66"/>
      <c r="G461" s="215"/>
      <c r="H461" s="67"/>
      <c r="I461" s="68"/>
      <c r="J461" s="74"/>
      <c r="K461" s="75"/>
    </row>
    <row r="462" spans="1:11" ht="15.75" x14ac:dyDescent="0.25">
      <c r="A462" s="146"/>
      <c r="B462" s="85"/>
      <c r="C462" s="87"/>
      <c r="D462" s="82"/>
      <c r="E462" s="93"/>
      <c r="F462" s="66"/>
      <c r="G462" s="215"/>
      <c r="H462" s="67"/>
      <c r="I462" s="68"/>
      <c r="J462" s="74"/>
      <c r="K462" s="75"/>
    </row>
    <row r="463" spans="1:11" ht="15.75" x14ac:dyDescent="0.25">
      <c r="A463" s="146"/>
      <c r="B463" s="85"/>
      <c r="C463" s="87"/>
      <c r="D463" s="82"/>
      <c r="E463" s="93"/>
      <c r="F463" s="66"/>
      <c r="G463" s="215"/>
      <c r="H463" s="67"/>
      <c r="I463" s="68"/>
      <c r="J463" s="74"/>
      <c r="K463" s="75"/>
    </row>
    <row r="464" spans="1:11" ht="15.75" x14ac:dyDescent="0.25">
      <c r="A464" s="146"/>
      <c r="B464" s="85"/>
      <c r="C464" s="87"/>
      <c r="D464" s="82"/>
      <c r="E464" s="93"/>
      <c r="F464" s="66"/>
      <c r="G464" s="215"/>
      <c r="H464" s="67"/>
      <c r="I464" s="68"/>
      <c r="J464" s="74"/>
      <c r="K464" s="75"/>
    </row>
    <row r="465" spans="1:11" ht="15.75" x14ac:dyDescent="0.25">
      <c r="A465" s="146"/>
      <c r="B465" s="85"/>
      <c r="C465" s="87"/>
      <c r="D465" s="82"/>
      <c r="E465" s="93"/>
      <c r="F465" s="66"/>
      <c r="G465" s="215"/>
      <c r="H465" s="67"/>
      <c r="I465" s="68"/>
      <c r="J465" s="74"/>
      <c r="K465" s="75"/>
    </row>
    <row r="466" spans="1:11" ht="15.75" x14ac:dyDescent="0.25">
      <c r="A466" s="146"/>
      <c r="B466" s="344"/>
      <c r="C466" s="87"/>
      <c r="D466" s="82"/>
      <c r="E466" s="93"/>
      <c r="F466" s="66"/>
      <c r="G466" s="215"/>
      <c r="H466" s="67"/>
      <c r="I466" s="68"/>
      <c r="J466" s="74"/>
      <c r="K466" s="75"/>
    </row>
    <row r="467" spans="1:11" ht="15.75" x14ac:dyDescent="0.25">
      <c r="A467" s="146"/>
      <c r="B467" s="85"/>
      <c r="C467" s="87"/>
      <c r="D467" s="82"/>
      <c r="E467" s="93"/>
      <c r="F467" s="66"/>
      <c r="G467" s="215"/>
      <c r="H467" s="67"/>
      <c r="I467" s="68"/>
      <c r="J467" s="74"/>
      <c r="K467" s="75"/>
    </row>
    <row r="468" spans="1:11" ht="15.75" x14ac:dyDescent="0.25">
      <c r="A468" s="146"/>
      <c r="B468" s="287"/>
      <c r="C468" s="87"/>
      <c r="D468" s="82"/>
      <c r="E468" s="93"/>
      <c r="F468" s="66"/>
      <c r="G468" s="215"/>
      <c r="H468" s="67"/>
      <c r="I468" s="68"/>
      <c r="J468" s="74"/>
      <c r="K468" s="75"/>
    </row>
    <row r="469" spans="1:11" ht="15.75" x14ac:dyDescent="0.25">
      <c r="A469" s="146"/>
      <c r="B469" s="85"/>
      <c r="C469" s="87"/>
      <c r="D469" s="82"/>
      <c r="E469" s="93"/>
      <c r="F469" s="66"/>
      <c r="G469" s="215"/>
      <c r="H469" s="67"/>
      <c r="I469" s="68"/>
      <c r="J469" s="74"/>
      <c r="K469" s="75"/>
    </row>
    <row r="470" spans="1:11" ht="15.75" x14ac:dyDescent="0.25">
      <c r="A470" s="146"/>
      <c r="B470" s="287"/>
      <c r="C470" s="87"/>
      <c r="D470" s="82"/>
      <c r="E470" s="93"/>
      <c r="F470" s="66"/>
      <c r="G470" s="215"/>
      <c r="H470" s="67"/>
      <c r="I470" s="68"/>
      <c r="J470" s="74"/>
      <c r="K470" s="75"/>
    </row>
    <row r="471" spans="1:11" ht="15.75" x14ac:dyDescent="0.25">
      <c r="A471" s="146"/>
      <c r="B471" s="287"/>
      <c r="C471" s="87"/>
      <c r="D471" s="82"/>
      <c r="E471" s="93"/>
      <c r="F471" s="66"/>
      <c r="G471" s="215"/>
      <c r="H471" s="67"/>
      <c r="I471" s="68"/>
      <c r="J471" s="74"/>
      <c r="K471" s="75"/>
    </row>
    <row r="472" spans="1:11" ht="15.75" x14ac:dyDescent="0.25">
      <c r="A472" s="146"/>
      <c r="B472" s="85"/>
      <c r="C472" s="87"/>
      <c r="D472" s="82"/>
      <c r="E472" s="93"/>
      <c r="F472" s="66"/>
      <c r="G472" s="215"/>
      <c r="H472" s="67"/>
      <c r="I472" s="68"/>
      <c r="J472" s="74"/>
      <c r="K472" s="75"/>
    </row>
    <row r="473" spans="1:11" ht="15.75" x14ac:dyDescent="0.25">
      <c r="A473" s="146"/>
      <c r="B473" s="85"/>
      <c r="C473" s="87"/>
      <c r="D473" s="82"/>
      <c r="E473" s="93"/>
      <c r="F473" s="66"/>
      <c r="G473" s="215"/>
      <c r="H473" s="67"/>
      <c r="I473" s="68"/>
      <c r="J473" s="74"/>
      <c r="K473" s="75"/>
    </row>
    <row r="474" spans="1:11" ht="15.75" x14ac:dyDescent="0.25">
      <c r="A474" s="146"/>
      <c r="B474" s="85"/>
      <c r="C474" s="87"/>
      <c r="D474" s="82"/>
      <c r="E474" s="93"/>
      <c r="F474" s="66"/>
      <c r="G474" s="215"/>
      <c r="H474" s="67"/>
      <c r="I474" s="68"/>
      <c r="J474" s="74"/>
      <c r="K474" s="75"/>
    </row>
    <row r="475" spans="1:11" ht="15.75" x14ac:dyDescent="0.25">
      <c r="A475" s="146"/>
      <c r="B475" s="85"/>
      <c r="C475" s="87"/>
      <c r="D475" s="82"/>
      <c r="E475" s="93"/>
      <c r="F475" s="66"/>
      <c r="G475" s="215"/>
      <c r="H475" s="67"/>
      <c r="I475" s="68"/>
      <c r="J475" s="74"/>
      <c r="K475" s="75"/>
    </row>
    <row r="476" spans="1:11" ht="15.75" x14ac:dyDescent="0.25">
      <c r="A476" s="146"/>
      <c r="B476" s="287"/>
      <c r="C476" s="87"/>
      <c r="D476" s="82"/>
      <c r="E476" s="93"/>
      <c r="F476" s="66"/>
      <c r="G476" s="215"/>
      <c r="H476" s="67"/>
      <c r="I476" s="68"/>
      <c r="J476" s="74"/>
      <c r="K476" s="75"/>
    </row>
    <row r="477" spans="1:11" ht="15.75" x14ac:dyDescent="0.25">
      <c r="A477" s="146"/>
      <c r="B477" s="85"/>
      <c r="C477" s="87"/>
      <c r="D477" s="82"/>
      <c r="E477" s="93"/>
      <c r="F477" s="66"/>
      <c r="G477" s="215"/>
      <c r="H477" s="67"/>
      <c r="I477" s="68"/>
      <c r="J477" s="74"/>
      <c r="K477" s="75"/>
    </row>
    <row r="478" spans="1:11" ht="15.75" x14ac:dyDescent="0.25">
      <c r="A478" s="146"/>
      <c r="B478" s="85"/>
      <c r="C478" s="87"/>
      <c r="D478" s="82"/>
      <c r="E478" s="93"/>
      <c r="F478" s="66"/>
      <c r="G478" s="215"/>
      <c r="H478" s="67"/>
      <c r="I478" s="68"/>
      <c r="J478" s="74"/>
      <c r="K478" s="75"/>
    </row>
    <row r="479" spans="1:11" ht="15.75" x14ac:dyDescent="0.25">
      <c r="A479" s="146"/>
      <c r="B479" s="85"/>
      <c r="C479" s="87"/>
      <c r="D479" s="82"/>
      <c r="E479" s="93"/>
      <c r="F479" s="66"/>
      <c r="G479" s="215"/>
      <c r="H479" s="67"/>
      <c r="I479" s="68"/>
      <c r="J479" s="74"/>
      <c r="K479" s="75"/>
    </row>
    <row r="480" spans="1:11" ht="15.75" x14ac:dyDescent="0.25">
      <c r="A480" s="146"/>
      <c r="B480" s="85"/>
      <c r="C480" s="87"/>
      <c r="D480" s="82"/>
      <c r="E480" s="93"/>
      <c r="F480" s="66"/>
      <c r="G480" s="215"/>
      <c r="H480" s="67"/>
      <c r="I480" s="68"/>
      <c r="J480" s="74"/>
      <c r="K480" s="75"/>
    </row>
    <row r="481" spans="1:11" ht="15.75" x14ac:dyDescent="0.25">
      <c r="A481" s="146"/>
      <c r="B481" s="85"/>
      <c r="C481" s="87"/>
      <c r="D481" s="82"/>
      <c r="E481" s="93"/>
      <c r="F481" s="66"/>
      <c r="G481" s="215"/>
      <c r="H481" s="67"/>
      <c r="I481" s="68"/>
      <c r="J481" s="74"/>
      <c r="K481" s="75"/>
    </row>
    <row r="482" spans="1:11" ht="15.75" x14ac:dyDescent="0.25">
      <c r="A482" s="146"/>
      <c r="B482" s="85"/>
      <c r="C482" s="87"/>
      <c r="D482" s="82"/>
      <c r="E482" s="93"/>
      <c r="F482" s="66"/>
      <c r="G482" s="215"/>
      <c r="H482" s="67"/>
      <c r="I482" s="68"/>
      <c r="J482" s="74"/>
      <c r="K482" s="75"/>
    </row>
    <row r="483" spans="1:11" ht="15.75" x14ac:dyDescent="0.25">
      <c r="A483" s="146"/>
      <c r="B483" s="85"/>
      <c r="C483" s="87"/>
      <c r="D483" s="82"/>
      <c r="E483" s="93"/>
      <c r="F483" s="66"/>
      <c r="G483" s="215"/>
      <c r="H483" s="67"/>
      <c r="I483" s="68"/>
      <c r="J483" s="74"/>
      <c r="K483" s="75"/>
    </row>
    <row r="484" spans="1:11" ht="15.75" x14ac:dyDescent="0.25">
      <c r="A484" s="146"/>
      <c r="B484" s="85"/>
      <c r="C484" s="87"/>
      <c r="D484" s="82"/>
      <c r="E484" s="93"/>
      <c r="F484" s="66"/>
      <c r="G484" s="215"/>
      <c r="H484" s="67"/>
      <c r="I484" s="68"/>
      <c r="J484" s="74"/>
      <c r="K484" s="75"/>
    </row>
    <row r="485" spans="1:11" ht="15.75" x14ac:dyDescent="0.25">
      <c r="A485" s="146"/>
      <c r="B485" s="85"/>
      <c r="C485" s="87"/>
      <c r="D485" s="82"/>
      <c r="E485" s="93"/>
      <c r="F485" s="66"/>
      <c r="G485" s="215"/>
      <c r="H485" s="67"/>
      <c r="I485" s="68"/>
      <c r="J485" s="74"/>
      <c r="K485" s="75"/>
    </row>
    <row r="486" spans="1:11" ht="15.75" x14ac:dyDescent="0.25">
      <c r="A486" s="290"/>
      <c r="B486" s="85"/>
      <c r="C486" s="87"/>
      <c r="D486" s="82"/>
      <c r="E486" s="93"/>
      <c r="F486" s="66"/>
      <c r="G486" s="215"/>
      <c r="H486" s="67"/>
      <c r="I486" s="68"/>
      <c r="J486" s="74"/>
      <c r="K486" s="75"/>
    </row>
    <row r="487" spans="1:11" ht="15.75" x14ac:dyDescent="0.25">
      <c r="A487" s="290"/>
      <c r="B487" s="85"/>
      <c r="C487" s="87"/>
      <c r="D487" s="82"/>
      <c r="E487" s="93"/>
      <c r="F487" s="66"/>
      <c r="G487" s="215"/>
      <c r="H487" s="67"/>
      <c r="I487" s="68"/>
      <c r="J487" s="74"/>
      <c r="K487" s="75"/>
    </row>
    <row r="488" spans="1:11" ht="15.75" x14ac:dyDescent="0.25">
      <c r="A488" s="290"/>
      <c r="B488" s="85"/>
      <c r="C488" s="87"/>
      <c r="D488" s="82"/>
      <c r="E488" s="93"/>
      <c r="F488" s="66"/>
      <c r="G488" s="215"/>
      <c r="H488" s="67"/>
      <c r="I488" s="68"/>
      <c r="J488" s="74"/>
      <c r="K488" s="75"/>
    </row>
    <row r="489" spans="1:11" ht="15.75" x14ac:dyDescent="0.25">
      <c r="A489" s="290"/>
      <c r="B489" s="85"/>
      <c r="C489" s="87"/>
      <c r="D489" s="82"/>
      <c r="E489" s="93"/>
      <c r="F489" s="66"/>
      <c r="G489" s="215"/>
      <c r="H489" s="67"/>
      <c r="I489" s="68"/>
      <c r="J489" s="74"/>
      <c r="K489" s="75"/>
    </row>
    <row r="490" spans="1:11" ht="15.75" x14ac:dyDescent="0.25">
      <c r="A490" s="290"/>
      <c r="B490" s="85"/>
      <c r="C490" s="87"/>
      <c r="D490" s="82"/>
      <c r="E490" s="93"/>
      <c r="F490" s="66"/>
      <c r="G490" s="215"/>
      <c r="H490" s="67"/>
      <c r="I490" s="68"/>
      <c r="J490" s="74"/>
      <c r="K490" s="75"/>
    </row>
    <row r="491" spans="1:11" ht="15.75" x14ac:dyDescent="0.25">
      <c r="A491" s="290"/>
      <c r="B491" s="85"/>
      <c r="C491" s="87"/>
      <c r="D491" s="82"/>
      <c r="E491" s="93"/>
      <c r="F491" s="66"/>
      <c r="G491" s="215"/>
      <c r="H491" s="67"/>
      <c r="I491" s="68"/>
      <c r="J491" s="74"/>
      <c r="K491" s="75"/>
    </row>
    <row r="492" spans="1:11" ht="15.75" x14ac:dyDescent="0.25">
      <c r="A492" s="290"/>
      <c r="B492" s="85"/>
      <c r="C492" s="87"/>
      <c r="D492" s="82"/>
      <c r="E492" s="93"/>
      <c r="F492" s="66"/>
      <c r="G492" s="215"/>
      <c r="H492" s="67"/>
      <c r="I492" s="68"/>
      <c r="J492" s="74"/>
      <c r="K492" s="75"/>
    </row>
    <row r="493" spans="1:11" ht="15.75" x14ac:dyDescent="0.25">
      <c r="A493" s="146"/>
      <c r="B493" s="60"/>
      <c r="C493" s="87"/>
      <c r="D493" s="82"/>
      <c r="E493" s="93"/>
      <c r="F493" s="66"/>
      <c r="G493" s="215"/>
      <c r="H493" s="67"/>
      <c r="I493" s="68"/>
      <c r="J493" s="74"/>
      <c r="K493" s="75"/>
    </row>
    <row r="494" spans="1:11" ht="15.75" x14ac:dyDescent="0.25">
      <c r="A494" s="146"/>
      <c r="B494" s="60"/>
      <c r="C494" s="87"/>
      <c r="D494" s="82"/>
      <c r="E494" s="93"/>
      <c r="F494" s="66"/>
      <c r="G494" s="215"/>
      <c r="H494" s="67"/>
      <c r="I494" s="68"/>
      <c r="J494" s="74"/>
      <c r="K494" s="75"/>
    </row>
    <row r="495" spans="1:11" ht="15.75" x14ac:dyDescent="0.25">
      <c r="A495" s="146"/>
      <c r="B495" s="60"/>
      <c r="C495" s="87"/>
      <c r="D495" s="82"/>
      <c r="E495" s="93"/>
      <c r="F495" s="66"/>
      <c r="G495" s="215"/>
      <c r="H495" s="67"/>
      <c r="I495" s="68"/>
      <c r="J495" s="74"/>
      <c r="K495" s="75"/>
    </row>
    <row r="496" spans="1:11" ht="15.75" x14ac:dyDescent="0.25">
      <c r="A496" s="146"/>
      <c r="B496" s="60"/>
      <c r="C496" s="87"/>
      <c r="D496" s="82"/>
      <c r="E496" s="93"/>
      <c r="F496" s="66"/>
      <c r="G496" s="215"/>
      <c r="H496" s="67"/>
      <c r="I496" s="68"/>
      <c r="J496" s="74"/>
      <c r="K496" s="75"/>
    </row>
    <row r="497" spans="1:11" ht="15.75" x14ac:dyDescent="0.25">
      <c r="A497" s="146"/>
      <c r="B497" s="60"/>
      <c r="C497" s="87"/>
      <c r="D497" s="82"/>
      <c r="E497" s="93"/>
      <c r="F497" s="66"/>
      <c r="G497" s="215"/>
      <c r="H497" s="67"/>
      <c r="I497" s="68"/>
      <c r="J497" s="74"/>
      <c r="K497" s="75"/>
    </row>
    <row r="498" spans="1:11" ht="15.75" x14ac:dyDescent="0.25">
      <c r="A498" s="146"/>
      <c r="B498" s="60"/>
      <c r="C498" s="87"/>
      <c r="D498" s="82"/>
      <c r="E498" s="93"/>
      <c r="F498" s="66"/>
      <c r="G498" s="215"/>
      <c r="H498" s="67"/>
      <c r="I498" s="68"/>
      <c r="J498" s="74"/>
      <c r="K498" s="75"/>
    </row>
    <row r="499" spans="1:11" ht="15.75" x14ac:dyDescent="0.25">
      <c r="A499" s="146"/>
      <c r="B499" s="60"/>
      <c r="C499" s="87"/>
      <c r="D499" s="82"/>
      <c r="E499" s="93"/>
      <c r="F499" s="66"/>
      <c r="G499" s="215"/>
      <c r="H499" s="67"/>
      <c r="I499" s="68"/>
      <c r="J499" s="74"/>
      <c r="K499" s="75"/>
    </row>
    <row r="500" spans="1:11" ht="15.75" x14ac:dyDescent="0.25">
      <c r="A500" s="146"/>
      <c r="B500" s="60"/>
      <c r="C500" s="87"/>
      <c r="D500" s="82"/>
      <c r="E500" s="93"/>
      <c r="F500" s="66"/>
      <c r="G500" s="215"/>
      <c r="H500" s="67"/>
      <c r="I500" s="68"/>
      <c r="J500" s="74"/>
      <c r="K500" s="75"/>
    </row>
    <row r="501" spans="1:11" ht="15.75" x14ac:dyDescent="0.25">
      <c r="A501" s="146"/>
      <c r="B501" s="60"/>
      <c r="C501" s="87"/>
      <c r="D501" s="82"/>
      <c r="E501" s="93"/>
      <c r="F501" s="66"/>
      <c r="G501" s="215"/>
      <c r="H501" s="67"/>
      <c r="I501" s="68"/>
      <c r="J501" s="74"/>
      <c r="K501" s="75"/>
    </row>
    <row r="502" spans="1:11" ht="15.75" x14ac:dyDescent="0.25">
      <c r="A502" s="146"/>
      <c r="B502" s="60"/>
      <c r="C502" s="87"/>
      <c r="D502" s="82"/>
      <c r="E502" s="93"/>
      <c r="F502" s="66"/>
      <c r="G502" s="215"/>
      <c r="H502" s="67"/>
      <c r="I502" s="68"/>
      <c r="J502" s="74"/>
      <c r="K502" s="75"/>
    </row>
    <row r="503" spans="1:11" ht="15.75" x14ac:dyDescent="0.25">
      <c r="A503" s="146"/>
      <c r="B503" s="60"/>
      <c r="C503" s="87"/>
      <c r="D503" s="82"/>
      <c r="E503" s="93"/>
      <c r="F503" s="66"/>
      <c r="G503" s="215"/>
      <c r="H503" s="67"/>
      <c r="I503" s="68"/>
      <c r="J503" s="74"/>
      <c r="K503" s="75"/>
    </row>
    <row r="504" spans="1:11" ht="15.75" x14ac:dyDescent="0.25">
      <c r="A504" s="146"/>
      <c r="B504" s="60"/>
      <c r="C504" s="87"/>
      <c r="D504" s="82"/>
      <c r="E504" s="93"/>
      <c r="F504" s="66"/>
      <c r="G504" s="215"/>
      <c r="H504" s="67"/>
      <c r="I504" s="68"/>
      <c r="J504" s="74"/>
      <c r="K504" s="75"/>
    </row>
    <row r="505" spans="1:11" ht="15.75" x14ac:dyDescent="0.25">
      <c r="A505" s="146"/>
      <c r="B505" s="60"/>
      <c r="C505" s="87"/>
      <c r="D505" s="82"/>
      <c r="E505" s="93"/>
      <c r="F505" s="66"/>
      <c r="G505" s="215"/>
      <c r="H505" s="67"/>
      <c r="I505" s="68"/>
      <c r="J505" s="74"/>
      <c r="K505" s="75"/>
    </row>
    <row r="506" spans="1:11" ht="15.75" x14ac:dyDescent="0.25">
      <c r="A506" s="146"/>
      <c r="B506" s="60"/>
      <c r="C506" s="87"/>
      <c r="D506" s="82"/>
      <c r="E506" s="93"/>
      <c r="F506" s="66"/>
      <c r="G506" s="215"/>
      <c r="H506" s="67"/>
      <c r="I506" s="68"/>
      <c r="J506" s="74"/>
      <c r="K506" s="75"/>
    </row>
    <row r="507" spans="1:11" ht="15.75" x14ac:dyDescent="0.25">
      <c r="A507" s="146"/>
      <c r="B507" s="60"/>
      <c r="C507" s="87"/>
      <c r="D507" s="82"/>
      <c r="E507" s="93"/>
      <c r="F507" s="66"/>
      <c r="G507" s="215"/>
      <c r="H507" s="67"/>
      <c r="I507" s="68"/>
      <c r="J507" s="74"/>
      <c r="K507" s="75"/>
    </row>
    <row r="508" spans="1:11" ht="15.75" x14ac:dyDescent="0.25">
      <c r="A508" s="146"/>
      <c r="B508" s="60"/>
      <c r="C508" s="87"/>
      <c r="D508" s="82"/>
      <c r="E508" s="93"/>
      <c r="F508" s="66"/>
      <c r="G508" s="215"/>
      <c r="H508" s="67"/>
      <c r="I508" s="68"/>
      <c r="J508" s="74"/>
      <c r="K508" s="75"/>
    </row>
    <row r="509" spans="1:11" ht="15.75" x14ac:dyDescent="0.25">
      <c r="A509" s="146"/>
      <c r="B509" s="60"/>
      <c r="C509" s="87"/>
      <c r="D509" s="82"/>
      <c r="E509" s="93"/>
      <c r="F509" s="66"/>
      <c r="G509" s="215"/>
      <c r="H509" s="67"/>
      <c r="I509" s="68"/>
      <c r="J509" s="74"/>
      <c r="K509" s="75"/>
    </row>
    <row r="510" spans="1:11" ht="15.75" x14ac:dyDescent="0.25">
      <c r="A510" s="146"/>
      <c r="B510" s="60"/>
      <c r="C510" s="87"/>
      <c r="D510" s="82"/>
      <c r="E510" s="93"/>
      <c r="F510" s="66"/>
      <c r="G510" s="215"/>
      <c r="H510" s="67"/>
      <c r="I510" s="68"/>
      <c r="J510" s="74"/>
      <c r="K510" s="75"/>
    </row>
    <row r="511" spans="1:11" ht="15.75" x14ac:dyDescent="0.25">
      <c r="A511" s="146"/>
      <c r="B511" s="60"/>
      <c r="C511" s="87"/>
      <c r="D511" s="82"/>
      <c r="E511" s="93"/>
      <c r="F511" s="66"/>
      <c r="G511" s="215"/>
      <c r="H511" s="67"/>
      <c r="I511" s="68"/>
      <c r="J511" s="74"/>
      <c r="K511" s="75"/>
    </row>
    <row r="512" spans="1:11" ht="15.75" x14ac:dyDescent="0.25">
      <c r="A512" s="146"/>
      <c r="B512" s="60"/>
      <c r="C512" s="87"/>
      <c r="D512" s="82"/>
      <c r="E512" s="93"/>
      <c r="F512" s="66"/>
      <c r="G512" s="215"/>
      <c r="H512" s="67"/>
      <c r="I512" s="68"/>
      <c r="J512" s="74"/>
      <c r="K512" s="75"/>
    </row>
    <row r="513" spans="1:11" ht="15.75" x14ac:dyDescent="0.25">
      <c r="A513" s="146"/>
      <c r="B513" s="60"/>
      <c r="C513" s="87"/>
      <c r="D513" s="82"/>
      <c r="E513" s="93"/>
      <c r="F513" s="66"/>
      <c r="G513" s="215"/>
      <c r="H513" s="67"/>
      <c r="I513" s="68"/>
      <c r="J513" s="74"/>
      <c r="K513" s="75"/>
    </row>
    <row r="514" spans="1:11" ht="15.75" x14ac:dyDescent="0.25">
      <c r="A514" s="146"/>
      <c r="B514" s="60"/>
      <c r="C514" s="87"/>
      <c r="D514" s="82"/>
      <c r="E514" s="93"/>
      <c r="F514" s="66"/>
      <c r="G514" s="215"/>
      <c r="H514" s="67"/>
      <c r="I514" s="68"/>
      <c r="J514" s="74"/>
      <c r="K514" s="75"/>
    </row>
    <row r="515" spans="1:11" ht="15.75" x14ac:dyDescent="0.25">
      <c r="A515" s="146"/>
      <c r="B515" s="60"/>
      <c r="C515" s="87"/>
      <c r="D515" s="82"/>
      <c r="E515" s="93"/>
      <c r="F515" s="66"/>
      <c r="G515" s="215"/>
      <c r="H515" s="67"/>
      <c r="I515" s="68"/>
      <c r="J515" s="74"/>
      <c r="K515" s="75"/>
    </row>
    <row r="516" spans="1:11" ht="15.75" x14ac:dyDescent="0.25">
      <c r="A516" s="146"/>
      <c r="B516" s="60"/>
      <c r="C516" s="87"/>
      <c r="D516" s="82"/>
      <c r="E516" s="93"/>
      <c r="F516" s="66"/>
      <c r="G516" s="215"/>
      <c r="H516" s="67"/>
      <c r="I516" s="68"/>
      <c r="J516" s="74"/>
      <c r="K516" s="75"/>
    </row>
    <row r="517" spans="1:11" ht="15.75" x14ac:dyDescent="0.25">
      <c r="A517" s="146"/>
      <c r="B517" s="60"/>
      <c r="C517" s="87"/>
      <c r="D517" s="82"/>
      <c r="E517" s="93"/>
      <c r="F517" s="66"/>
      <c r="G517" s="215"/>
      <c r="H517" s="67"/>
      <c r="I517" s="68"/>
      <c r="J517" s="74"/>
      <c r="K517" s="75"/>
    </row>
  </sheetData>
  <conditionalFormatting sqref="A17:A24">
    <cfRule type="expression" dxfId="18" priority="43">
      <formula>E17=""</formula>
    </cfRule>
  </conditionalFormatting>
  <conditionalFormatting sqref="E17:F24">
    <cfRule type="expression" dxfId="17" priority="42">
      <formula>#REF!&lt;&gt;""</formula>
    </cfRule>
  </conditionalFormatting>
  <conditionalFormatting sqref="E17:E24">
    <cfRule type="containsBlanks" dxfId="16" priority="41">
      <formula>LEN(TRIM(E17))=0</formula>
    </cfRule>
  </conditionalFormatting>
  <conditionalFormatting sqref="B13:B21">
    <cfRule type="expression" dxfId="15" priority="16">
      <formula>G13=""</formula>
    </cfRule>
  </conditionalFormatting>
  <conditionalFormatting sqref="H13 G14:H21">
    <cfRule type="expression" dxfId="14" priority="15">
      <formula>#REF!&lt;&gt;""</formula>
    </cfRule>
  </conditionalFormatting>
  <conditionalFormatting sqref="G13:G21">
    <cfRule type="containsBlanks" dxfId="13" priority="14">
      <formula>LEN(TRIM(G13))=0</formula>
    </cfRule>
  </conditionalFormatting>
  <conditionalFormatting sqref="B14:B15">
    <cfRule type="expression" dxfId="12" priority="13">
      <formula>#REF!=""</formula>
    </cfRule>
  </conditionalFormatting>
  <conditionalFormatting sqref="B13:B517">
    <cfRule type="expression" dxfId="11" priority="12">
      <formula>G13=""</formula>
    </cfRule>
  </conditionalFormatting>
  <conditionalFormatting sqref="G245:G246 G242 G237 G235 G233 G231 G209 G192 G180 G177 G174:G175 G167 G151:G157 G135 G132:G133 G124 G120 G106 G102:G103 G98 G91 G85 G70 G50 G41:G42 G35 G22 G158:H165 H13:H157 G248:G262 H166:H262 G263:H517">
    <cfRule type="expression" dxfId="10" priority="11">
      <formula>#REF!&lt;&gt;""</formula>
    </cfRule>
  </conditionalFormatting>
  <conditionalFormatting sqref="B18">
    <cfRule type="expression" dxfId="9" priority="10">
      <formula>G18=""</formula>
    </cfRule>
  </conditionalFormatting>
  <conditionalFormatting sqref="B20">
    <cfRule type="expression" dxfId="8" priority="9">
      <formula>G20=""</formula>
    </cfRule>
  </conditionalFormatting>
  <conditionalFormatting sqref="G13:G517">
    <cfRule type="containsBlanks" dxfId="7" priority="8">
      <formula>LEN(TRIM(G13))=0</formula>
    </cfRule>
  </conditionalFormatting>
  <conditionalFormatting sqref="B444:B448">
    <cfRule type="expression" dxfId="6" priority="7">
      <formula>#REF!=""</formula>
    </cfRule>
  </conditionalFormatting>
  <conditionalFormatting sqref="B468">
    <cfRule type="expression" dxfId="5" priority="6">
      <formula>G468=""</formula>
    </cfRule>
  </conditionalFormatting>
  <conditionalFormatting sqref="B471">
    <cfRule type="expression" dxfId="4" priority="5">
      <formula>G472=""</formula>
    </cfRule>
  </conditionalFormatting>
  <conditionalFormatting sqref="B13:B26">
    <cfRule type="expression" dxfId="3" priority="4">
      <formula>G13=""</formula>
    </cfRule>
  </conditionalFormatting>
  <conditionalFormatting sqref="H13 G14:H26">
    <cfRule type="expression" dxfId="2" priority="3">
      <formula>#REF!&lt;&gt;""</formula>
    </cfRule>
  </conditionalFormatting>
  <conditionalFormatting sqref="G13:G26">
    <cfRule type="containsBlanks" dxfId="1" priority="2">
      <formula>LEN(TRIM(G13))=0</formula>
    </cfRule>
  </conditionalFormatting>
  <conditionalFormatting sqref="B15:B16">
    <cfRule type="expression" dxfId="0" priority="1">
      <formula>#REF!=""</formula>
    </cfRule>
  </conditionalFormatting>
  <dataValidations count="4">
    <dataValidation type="list" allowBlank="1" showInputMessage="1" showErrorMessage="1" sqref="C246:C517 C13:C240">
      <formula1>BOIS</formula1>
    </dataValidation>
    <dataValidation type="list" allowBlank="1" showInputMessage="1" showErrorMessage="1" promptTitle="objets " prompt="objets disponibles" sqref="B251:B338 B340:B492 B241:B247 B12:B25 B27:B141">
      <formula1>OBJET</formula1>
    </dataValidation>
    <dataValidation type="list" allowBlank="1" showInputMessage="1" showErrorMessage="1" sqref="K13:K517">
      <formula1>DEPOTS</formula1>
    </dataValidation>
    <dataValidation type="list" allowBlank="1" showInputMessage="1" showErrorMessage="1" sqref="B339 B248:B250 B142:B240">
      <formula1>OBJET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3</vt:i4>
      </vt:variant>
    </vt:vector>
  </HeadingPairs>
  <TitlesOfParts>
    <vt:vector size="19" baseType="lpstr">
      <vt:lpstr>Feuil1</vt:lpstr>
      <vt:lpstr>tableaux</vt:lpstr>
      <vt:lpstr>variétés bois</vt:lpstr>
      <vt:lpstr>objets mouvements</vt:lpstr>
      <vt:lpstr>gie</vt:lpstr>
      <vt:lpstr>ahun</vt:lpstr>
      <vt:lpstr>allemagne</vt:lpstr>
      <vt:lpstr>la bourboule</vt:lpstr>
      <vt:lpstr>chénérailles</vt:lpstr>
      <vt:lpstr>lavaveix</vt:lpstr>
      <vt:lpstr>luquet</vt:lpstr>
      <vt:lpstr>prébenoit</vt:lpstr>
      <vt:lpstr>st benoit</vt:lpstr>
      <vt:lpstr>particulier</vt:lpstr>
      <vt:lpstr>impresion</vt:lpstr>
      <vt:lpstr>Feuil2</vt:lpstr>
      <vt:lpstr>BOIS</vt:lpstr>
      <vt:lpstr>DEPOTS</vt:lpstr>
      <vt:lpstr>OBJET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2019-09-20T11:24:11Z</dcterms:modified>
</cp:coreProperties>
</file>