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libreuse Canourgues\Recolte 2018-2019\test 1\"/>
    </mc:Choice>
  </mc:AlternateContent>
  <bookViews>
    <workbookView xWindow="360" yWindow="20" windowWidth="11600" windowHeight="8450"/>
  </bookViews>
  <sheets>
    <sheet name="parametres" sheetId="2" r:id="rId1"/>
    <sheet name="data" sheetId="13" r:id="rId2"/>
    <sheet name="TCD" sheetId="20" r:id="rId3"/>
    <sheet name="Abbondio" sheetId="16" r:id="rId4"/>
    <sheet name="Alibert" sheetId="21" r:id="rId5"/>
    <sheet name="Formules" sheetId="17" r:id="rId6"/>
    <sheet name="test" sheetId="22" r:id="rId7"/>
  </sheets>
  <definedNames>
    <definedName name="_xlnm._FilterDatabase" localSheetId="1" hidden="1">data!#REF!</definedName>
    <definedName name="calculauto">parametres!$B$8</definedName>
    <definedName name="codeetab" localSheetId="4">parametres!#REF!</definedName>
    <definedName name="codeetab">parametres!#REF!</definedName>
    <definedName name="codesoc" localSheetId="4">parametres!#REF!</definedName>
    <definedName name="codesoc">parametres!#REF!</definedName>
    <definedName name="date" localSheetId="4">parametres!#REF!</definedName>
    <definedName name="date">parametres!#REF!</definedName>
    <definedName name="datefindemois" localSheetId="4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 localSheetId="4">parametres!#REF!</definedName>
    <definedName name="prime">parametres!#REF!</definedName>
    <definedName name="RAZ">parametres!$B$10</definedName>
    <definedName name="repertoire">parametres!$B$5</definedName>
    <definedName name="rubrique" localSheetId="4">parametres!#REF!</definedName>
    <definedName name="rubrique">parametres!#REF!</definedName>
    <definedName name="supplignes">parametres!$B$11</definedName>
  </definedNames>
  <calcPr calcId="162913"/>
  <pivotCaches>
    <pivotCache cacheId="7" r:id="rId8"/>
  </pivotCaches>
</workbook>
</file>

<file path=xl/calcChain.xml><?xml version="1.0" encoding="utf-8"?>
<calcChain xmlns="http://schemas.openxmlformats.org/spreadsheetml/2006/main">
  <c r="G5" i="22" l="1"/>
  <c r="G1" i="22"/>
  <c r="G2" i="22"/>
  <c r="C3" i="21" l="1"/>
  <c r="C4" i="21"/>
  <c r="C5" i="21"/>
  <c r="C6" i="21"/>
  <c r="C7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B11" i="21" l="1"/>
  <c r="B12" i="21"/>
  <c r="B13" i="21"/>
  <c r="B14" i="21"/>
  <c r="B15" i="21"/>
  <c r="B16" i="21"/>
  <c r="B17" i="21"/>
  <c r="B18" i="21"/>
  <c r="B19" i="21"/>
  <c r="B20" i="21"/>
  <c r="B4" i="21"/>
  <c r="B5" i="21"/>
  <c r="B6" i="21"/>
  <c r="B7" i="21"/>
  <c r="B8" i="21"/>
  <c r="B9" i="21"/>
  <c r="B10" i="21"/>
  <c r="B3" i="21"/>
  <c r="B3" i="16"/>
  <c r="B4" i="16" l="1"/>
  <c r="C3" i="16"/>
  <c r="C4" i="16"/>
  <c r="C5" i="16"/>
  <c r="C6" i="16"/>
  <c r="C7" i="16"/>
  <c r="C8" i="16"/>
  <c r="C10" i="16"/>
  <c r="C11" i="16"/>
  <c r="C12" i="16"/>
  <c r="C13" i="16"/>
  <c r="C14" i="16"/>
  <c r="C15" i="16"/>
  <c r="C16" i="16"/>
  <c r="C17" i="16"/>
  <c r="C18" i="16"/>
  <c r="C9" i="16"/>
  <c r="B5" i="16"/>
  <c r="B6" i="16"/>
  <c r="B7" i="16"/>
  <c r="B8" i="16"/>
  <c r="B11" i="16"/>
  <c r="B12" i="16"/>
  <c r="B13" i="16"/>
  <c r="B14" i="16"/>
  <c r="B15" i="16"/>
  <c r="B16" i="16"/>
  <c r="B17" i="16"/>
  <c r="B18" i="16"/>
  <c r="B10" i="16"/>
  <c r="B9" i="16"/>
  <c r="C9" i="2" l="1"/>
  <c r="C8" i="2"/>
  <c r="C6" i="2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 shapeId="0">
      <text>
        <r>
          <rPr>
            <b/>
            <sz val="8"/>
            <color indexed="81"/>
            <rFont val="Tahoma"/>
            <family val="2"/>
          </rPr>
          <t>Michel Staelens:</t>
        </r>
        <r>
          <rPr>
            <sz val="8"/>
            <color indexed="81"/>
            <rFont val="Tahoma"/>
            <family val="2"/>
          </rPr>
          <t xml:space="preserve">
optionnel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Tim :</t>
        </r>
        <r>
          <rPr>
            <sz val="8"/>
            <color indexed="81"/>
            <rFont val="Tahoma"/>
            <family val="2"/>
          </rPr>
          <t xml:space="preserve">
optionnel
</t>
        </r>
      </text>
    </comment>
    <comment ref="A8" authorId="1" shapeId="0">
      <text>
        <r>
          <rPr>
            <b/>
            <sz val="8"/>
            <color indexed="81"/>
            <rFont val="Tahoma"/>
            <family val="2"/>
          </rPr>
          <t>Tim 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<sst xmlns="http://schemas.openxmlformats.org/spreadsheetml/2006/main" count="120" uniqueCount="92">
  <si>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</si>
  <si>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</si>
  <si>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</si>
  <si>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</si>
  <si>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</si>
  <si>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</si>
  <si>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</si>
  <si>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</si>
  <si>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</si>
  <si>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</si>
  <si>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</si>
  <si>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</si>
  <si>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</si>
  <si>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suppression lignes nulles (colonne B)</t>
  </si>
  <si>
    <t>Feuil1</t>
  </si>
  <si>
    <t>DONNEE A RECUPERER :</t>
  </si>
  <si>
    <t>Producteur</t>
  </si>
  <si>
    <t>Variété</t>
  </si>
  <si>
    <t>Étiquettes de lignes</t>
  </si>
  <si>
    <t>Total général</t>
  </si>
  <si>
    <t>Somme de 100</t>
  </si>
  <si>
    <t>Somme de 113</t>
  </si>
  <si>
    <t>Somme de 125</t>
  </si>
  <si>
    <t>(vide)</t>
  </si>
  <si>
    <t>Somme de 240</t>
  </si>
  <si>
    <t>Somme de 216</t>
  </si>
  <si>
    <t>Somme de 198</t>
  </si>
  <si>
    <t>Somme de 175</t>
  </si>
  <si>
    <t>Somme de 163</t>
  </si>
  <si>
    <t>Somme de 150</t>
  </si>
  <si>
    <t>Somme de 138</t>
  </si>
  <si>
    <t>Braeburn</t>
  </si>
  <si>
    <t xml:space="preserve">  Kg/cat</t>
  </si>
  <si>
    <t>Gala</t>
  </si>
  <si>
    <t>nom onglet :</t>
  </si>
  <si>
    <t>STXT(CELLULE("filename";A1);TROUVE("]";CELLULE("filename";A1))+1;32)</t>
  </si>
  <si>
    <t>nom fichier :</t>
  </si>
  <si>
    <t>CELLULE("nomfichier" )</t>
  </si>
  <si>
    <t>rechercheh</t>
  </si>
  <si>
    <t>equiv</t>
  </si>
  <si>
    <t>Calibre</t>
  </si>
  <si>
    <t>SI(RECHERCHEV(STXT(CELLULE("filename";$A$1);TROUVE("]";CELLULE("filename";$A$1))+1;32);TCD!$A$1:$AE$230;2;FAUX);RECHERCHEV(Abbondio!B$2;TCD!$A$1:$AE$230;EQUIV("somme de " &amp; $A3;TCD!$A$1:$AE$1;0);FAUX);0)</t>
  </si>
  <si>
    <t>Formule totale</t>
  </si>
  <si>
    <t>convertir fichier (macro)</t>
  </si>
  <si>
    <t xml:space="preserve"> ActiveWorkbook.SaveAs Filename:= _</t>
  </si>
  <si>
    <t xml:space="preserve">        "F:\Travail Nico pomme\test 09 18\fichiers\274 brut 1.xlsm", FileFormat:= _</t>
  </si>
  <si>
    <t xml:space="preserve">        xlOpenXMLWorkbookMacroEnabled, CreateBackup:=False</t>
  </si>
  <si>
    <t>G18</t>
  </si>
  <si>
    <t>G16</t>
  </si>
  <si>
    <t>Passage</t>
  </si>
  <si>
    <t>Qualité</t>
  </si>
  <si>
    <t>GALA</t>
  </si>
  <si>
    <t>Total Qualibré</t>
  </si>
  <si>
    <t>Colo</t>
  </si>
  <si>
    <t>Dechet</t>
  </si>
  <si>
    <t>Somme de 88</t>
  </si>
  <si>
    <t>Somme de Qualité</t>
  </si>
  <si>
    <t>Somme de Colo</t>
  </si>
  <si>
    <t>Somme de 80</t>
  </si>
  <si>
    <t>Somme de 72</t>
  </si>
  <si>
    <t>Somme de 64</t>
  </si>
  <si>
    <t>ABONDIO</t>
  </si>
  <si>
    <t>Clône</t>
  </si>
  <si>
    <t>G17</t>
  </si>
  <si>
    <t>BROOKFIELD</t>
  </si>
  <si>
    <t>P78</t>
  </si>
  <si>
    <t>U79</t>
  </si>
  <si>
    <t>U80</t>
  </si>
  <si>
    <t>Y85</t>
  </si>
  <si>
    <t>Z87</t>
  </si>
  <si>
    <t>R25</t>
  </si>
  <si>
    <t>R27</t>
  </si>
  <si>
    <t>R75</t>
  </si>
  <si>
    <t>R32</t>
  </si>
  <si>
    <t>R37</t>
  </si>
  <si>
    <t>R42</t>
  </si>
  <si>
    <t>R47</t>
  </si>
  <si>
    <t>R52</t>
  </si>
  <si>
    <t>R57</t>
  </si>
  <si>
    <t>R62</t>
  </si>
  <si>
    <t>R67</t>
  </si>
  <si>
    <t>R69</t>
  </si>
  <si>
    <t>R71</t>
  </si>
  <si>
    <t>AH8</t>
  </si>
  <si>
    <t>5</t>
  </si>
  <si>
    <t>F:\Calibreuse Canourgues\Recolte 2018-2019\test 1\Nouveau dossier</t>
  </si>
  <si>
    <t>Fichier source</t>
  </si>
  <si>
    <t>F:\Calibreuse Canourgues\Recolte 2018-2019\test 1\Nouveau dossier\276 converti.xlsx</t>
  </si>
  <si>
    <t>R23</t>
  </si>
  <si>
    <t>3 pass</t>
  </si>
  <si>
    <t>Somme de 56</t>
  </si>
  <si>
    <t>Pour chaques cellules à relever (ligne 15) il faudrait pouvoir y ajouter une formule (recherchev) qui cherche l'élement du dessus (ligne 14) dans tous les fichiers que le code vba va ouvrir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</si>
</sst>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name val="Arial"/>
      <family val="2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4" fillId="2" borderId="0" xfId="0" applyFont="1" applyFill="1"/>
    <xf numFmtId="0" fontId="5" fillId="2" borderId="0" xfId="0" applyFont="1" applyFill="1"/>
    <xf numFmtId="0" fontId="9" fillId="2" borderId="0" xfId="0" applyFont="1" applyFill="1" applyAlignment="1">
      <alignment horizontal="right"/>
    </xf>
    <xf numFmtId="0" fontId="9" fillId="2" borderId="0" xfId="0" applyFont="1" applyFill="1"/>
    <xf numFmtId="0" fontId="6" fillId="2" borderId="0" xfId="0" applyFont="1" applyFill="1"/>
    <xf numFmtId="0" fontId="4" fillId="2" borderId="0" xfId="0" applyFont="1" applyFill="1" applyAlignment="1">
      <alignment horizontal="left" indent="1"/>
    </xf>
    <xf numFmtId="0" fontId="8" fillId="2" borderId="0" xfId="0" applyFont="1" applyFill="1"/>
    <xf numFmtId="0" fontId="9" fillId="2" borderId="0" xfId="0" applyFont="1" applyFill="1" applyAlignment="1">
      <alignment horizontal="right" indent="1"/>
    </xf>
    <xf numFmtId="0" fontId="4" fillId="2" borderId="0" xfId="0" applyFont="1" applyFill="1" applyAlignment="1">
      <alignment horizontal="left" wrapText="1" indent="1"/>
    </xf>
    <xf numFmtId="0" fontId="4" fillId="2" borderId="0" xfId="0" applyFont="1" applyFill="1" applyAlignment="1">
      <alignment wrapText="1"/>
    </xf>
    <xf numFmtId="0" fontId="5" fillId="3" borderId="0" xfId="0" applyFont="1" applyFill="1"/>
    <xf numFmtId="0" fontId="8" fillId="3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wrapText="1"/>
      <protection locked="0"/>
    </xf>
    <xf numFmtId="0" fontId="8" fillId="3" borderId="1" xfId="0" applyFont="1" applyFill="1" applyBorder="1" applyProtection="1">
      <protection locked="0"/>
    </xf>
    <xf numFmtId="0" fontId="10" fillId="0" borderId="0" xfId="1"/>
    <xf numFmtId="0" fontId="8" fillId="3" borderId="2" xfId="0" applyFont="1" applyFill="1" applyBorder="1" applyAlignment="1" applyProtection="1">
      <alignment wrapText="1"/>
      <protection locked="0"/>
    </xf>
    <xf numFmtId="0" fontId="8" fillId="3" borderId="2" xfId="0" applyFont="1" applyFill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13" fillId="0" borderId="0" xfId="0" applyFont="1"/>
    <xf numFmtId="0" fontId="11" fillId="0" borderId="0" xfId="0" applyFont="1"/>
    <xf numFmtId="0" fontId="14" fillId="0" borderId="0" xfId="0" applyFont="1"/>
    <xf numFmtId="0" fontId="0" fillId="0" borderId="0" xfId="0" applyAlignment="1">
      <alignment horizontal="left" indent="2"/>
    </xf>
    <xf numFmtId="0" fontId="0" fillId="0" borderId="0" xfId="0" applyAlignment="1">
      <alignment horizontal="center" wrapText="1"/>
    </xf>
    <xf numFmtId="0" fontId="8" fillId="3" borderId="1" xfId="0" applyNumberFormat="1" applyFont="1" applyFill="1" applyBorder="1" applyProtection="1">
      <protection locked="0"/>
    </xf>
    <xf numFmtId="0" fontId="8" fillId="3" borderId="2" xfId="0" applyNumberFormat="1" applyFont="1" applyFill="1" applyBorder="1" applyProtection="1">
      <protection locked="0"/>
    </xf>
    <xf numFmtId="0" fontId="0" fillId="0" borderId="0" xfId="0" applyAlignment="1">
      <alignment horizontal="left" indent="3"/>
    </xf>
    <xf numFmtId="49" fontId="0" fillId="0" borderId="0" xfId="0" applyNumberFormat="1"/>
    <xf numFmtId="49" fontId="11" fillId="0" borderId="0" xfId="0" applyNumberFormat="1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5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indent="4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imothée Fournié" refreshedDate="43364.473983217591" createdVersion="6" refreshedVersion="6" minRefreshableVersion="3" recordCount="160">
  <cacheSource type="worksheet">
    <worksheetSource ref="A1:V500" sheet="data"/>
  </cacheSource>
  <cacheFields count="22">
    <cacheField name="Fichier source" numFmtId="0">
      <sharedItems containsBlank="1"/>
    </cacheField>
    <cacheField name="Producteur" numFmtId="0">
      <sharedItems containsBlank="1" containsMixedTypes="1" containsNumber="1" containsInteger="1" minValue="0" maxValue="0" count="3">
        <s v="ABONDIO"/>
        <m/>
        <n v="0" u="1"/>
      </sharedItems>
    </cacheField>
    <cacheField name="Variété" numFmtId="0">
      <sharedItems containsBlank="1" containsMixedTypes="1" containsNumber="1" containsInteger="1" minValue="0" maxValue="0" count="3">
        <s v="GALA"/>
        <m/>
        <n v="0" u="1"/>
      </sharedItems>
    </cacheField>
    <cacheField name="Clône" numFmtId="0">
      <sharedItems containsBlank="1" containsMixedTypes="1" containsNumber="1" containsInteger="1" minValue="0" maxValue="0" count="3">
        <s v="BROOKFIELD"/>
        <m/>
        <n v="0" u="1"/>
      </sharedItems>
    </cacheField>
    <cacheField name="Passage" numFmtId="0">
      <sharedItems containsBlank="1" containsMixedTypes="1" containsNumber="1" containsInteger="1" minValue="0" maxValue="0" count="3">
        <s v="3 pass"/>
        <m/>
        <n v="0" u="1"/>
      </sharedItems>
    </cacheField>
    <cacheField name="175" numFmtId="0">
      <sharedItems containsString="0" containsBlank="1" containsNumber="1" minValue="948.91100000000006" maxValue="948.91100000000006"/>
    </cacheField>
    <cacheField name="198" numFmtId="0">
      <sharedItems containsString="0" containsBlank="1" containsNumber="1" minValue="1376.2639999999999" maxValue="1376.2639999999999"/>
    </cacheField>
    <cacheField name="216" numFmtId="0">
      <sharedItems containsString="0" containsBlank="1" containsNumber="1" minValue="1912.09" maxValue="1912.09"/>
    </cacheField>
    <cacheField name="88" numFmtId="0">
      <sharedItems containsString="0" containsBlank="1" containsNumber="1" minValue="579.56799999999998" maxValue="579.56799999999998"/>
    </cacheField>
    <cacheField name="163" numFmtId="0">
      <sharedItems containsString="0" containsBlank="1" containsNumber="1" minValue="1692.1389999999999" maxValue="1692.1389999999999"/>
    </cacheField>
    <cacheField name="150" numFmtId="0">
      <sharedItems containsString="0" containsBlank="1" containsNumber="1" minValue="1156.088" maxValue="1156.088"/>
    </cacheField>
    <cacheField name="138" numFmtId="0">
      <sharedItems containsString="0" containsBlank="1" containsNumber="1" minValue="1403.93" maxValue="1403.93"/>
    </cacheField>
    <cacheField name="125" numFmtId="0">
      <sharedItems containsString="0" containsBlank="1" containsNumber="1" minValue="1139.944" maxValue="1139.944"/>
    </cacheField>
    <cacheField name="113" numFmtId="0">
      <sharedItems containsString="0" containsBlank="1" containsNumber="1" minValue="1302.6209999999999" maxValue="1302.6209999999999"/>
    </cacheField>
    <cacheField name="100" numFmtId="0">
      <sharedItems containsString="0" containsBlank="1" containsNumber="1" minValue="945.75300000000004" maxValue="945.75300000000004"/>
    </cacheField>
    <cacheField name="56" numFmtId="0">
      <sharedItems containsString="0" containsBlank="1" containsNumber="1" minValue="2.6749999999999998" maxValue="2.6749999999999998" count="2">
        <n v="2.6749999999999998"/>
        <m/>
      </sharedItems>
    </cacheField>
    <cacheField name="64" numFmtId="0">
      <sharedItems containsString="0" containsBlank="1" containsNumber="1" minValue="23.182000000000002" maxValue="23.182000000000002"/>
    </cacheField>
    <cacheField name="72" numFmtId="0">
      <sharedItems containsString="0" containsBlank="1" containsNumber="1" minValue="122.646" maxValue="122.646"/>
    </cacheField>
    <cacheField name="80" numFmtId="0">
      <sharedItems containsString="0" containsBlank="1" containsNumber="1" containsInteger="1" minValue="0" maxValue="0"/>
    </cacheField>
    <cacheField name="240" numFmtId="0">
      <sharedItems containsString="0" containsBlank="1" containsNumber="1" minValue="1331.3139999999999" maxValue="1331.3139999999999"/>
    </cacheField>
    <cacheField name="Colo" numFmtId="0">
      <sharedItems containsString="0" containsBlank="1" containsNumber="1" minValue="1745.0250000000001" maxValue="1745.0250000000001"/>
    </cacheField>
    <cacheField name="Qualité" numFmtId="0">
      <sharedItems containsString="0" containsBlank="1" containsNumber="1" minValue="4362.1430000000018" maxValue="4362.14300000000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0">
  <r>
    <s v="F:\Calibreuse Canourgues\Recolte 2018-2019\test 1\Nouveau dossier\276 converti.xlsx"/>
    <x v="0"/>
    <x v="0"/>
    <x v="0"/>
    <x v="0"/>
    <n v="948.91100000000006"/>
    <n v="1376.2639999999999"/>
    <n v="1912.09"/>
    <n v="579.56799999999998"/>
    <n v="1692.1389999999999"/>
    <n v="1156.088"/>
    <n v="1403.93"/>
    <n v="1139.944"/>
    <n v="1302.6209999999999"/>
    <n v="945.75300000000004"/>
    <x v="0"/>
    <n v="23.182000000000002"/>
    <n v="122.646"/>
    <n v="0"/>
    <n v="1331.3139999999999"/>
    <n v="1745.0250000000001"/>
    <n v="4362.1430000000018"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  <r>
    <m/>
    <x v="1"/>
    <x v="1"/>
    <x v="1"/>
    <x v="1"/>
    <m/>
    <m/>
    <m/>
    <m/>
    <m/>
    <m/>
    <m/>
    <m/>
    <m/>
    <m/>
    <x v="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R12" firstHeaderRow="0" firstDataRow="1" firstDataCol="1"/>
  <pivotFields count="22">
    <pivotField showAll="0"/>
    <pivotField axis="axisRow" showAll="0">
      <items count="4">
        <item m="1" x="2"/>
        <item x="1"/>
        <item x="0"/>
        <item t="default"/>
      </items>
    </pivotField>
    <pivotField axis="axisRow" showAll="0">
      <items count="4">
        <item m="1" x="2"/>
        <item x="0"/>
        <item x="1"/>
        <item t="default"/>
      </items>
    </pivotField>
    <pivotField axis="axisRow" showAll="0" defaultSubtotal="0">
      <items count="3">
        <item m="1" x="2"/>
        <item x="0"/>
        <item x="1"/>
      </items>
    </pivotField>
    <pivotField axis="axisRow" showAll="0">
      <items count="4">
        <item m="1" x="2"/>
        <item x="1"/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dataField="1" showAll="0" defaultSubtotal="0">
      <items count="2">
        <item x="0"/>
        <item x="1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5">
    <field x="1"/>
    <field x="2"/>
    <field x="3"/>
    <field x="4"/>
    <field x="15"/>
  </rowFields>
  <rowItems count="11">
    <i>
      <x v="1"/>
    </i>
    <i r="1">
      <x v="2"/>
    </i>
    <i r="2">
      <x v="2"/>
    </i>
    <i r="3">
      <x v="1"/>
    </i>
    <i r="4">
      <x v="1"/>
    </i>
    <i>
      <x v="2"/>
    </i>
    <i r="1">
      <x v="1"/>
    </i>
    <i r="2">
      <x v="1"/>
    </i>
    <i r="3">
      <x v="2"/>
    </i>
    <i r="4">
      <x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dataFields count="17">
    <dataField name="Somme de 175" fld="5" baseField="1" baseItem="0"/>
    <dataField name="Somme de 198" fld="6" baseField="1" baseItem="0"/>
    <dataField name="Somme de 216" fld="7" baseField="1" baseItem="0"/>
    <dataField name="Somme de 88" fld="8" baseField="1" baseItem="0"/>
    <dataField name="Somme de 163" fld="9" baseField="1" baseItem="0"/>
    <dataField name="Somme de 150" fld="10" baseField="1" baseItem="0"/>
    <dataField name="Somme de 138" fld="11" baseField="1" baseItem="0"/>
    <dataField name="Somme de 125" fld="12" baseField="1" baseItem="0"/>
    <dataField name="Somme de 113" fld="13" baseField="1" baseItem="0"/>
    <dataField name="Somme de 100" fld="14" baseField="1" baseItem="0"/>
    <dataField name="Somme de 56" fld="15" baseField="1" baseItem="1"/>
    <dataField name="Somme de 64" fld="16" baseField="1" baseItem="0"/>
    <dataField name="Somme de 72" fld="17" baseField="1" baseItem="0"/>
    <dataField name="Somme de 80" fld="18" baseField="1" baseItem="0"/>
    <dataField name="Somme de 240" fld="19" baseField="1" baseItem="0"/>
    <dataField name="Somme de Colo" fld="20" baseField="1" baseItem="0"/>
    <dataField name="Somme de Qualité" fld="21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Nouveau%20dossier/276%20converti.xls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28"/>
  <sheetViews>
    <sheetView tabSelected="1" topLeftCell="A3" zoomScale="85" zoomScaleNormal="85" workbookViewId="0">
      <selection activeCell="H22" sqref="H22"/>
    </sheetView>
  </sheetViews>
  <sheetFormatPr baseColWidth="10" defaultColWidth="8.1796875" defaultRowHeight="15" customHeight="1" x14ac:dyDescent="0.35"/>
  <cols>
    <col min="1" max="1" width="45.36328125" style="2" bestFit="1" customWidth="1"/>
    <col min="2" max="2" width="18.26953125" style="3" bestFit="1" customWidth="1"/>
    <col min="3" max="3" width="11.54296875" style="3" customWidth="1"/>
    <col min="4" max="13" width="9.7265625" style="3" customWidth="1"/>
    <col min="14" max="21" width="8.1796875" style="3"/>
    <col min="22" max="22" width="14.453125" style="3" customWidth="1"/>
    <col min="23" max="23" width="14.6328125" style="3" customWidth="1"/>
    <col min="24" max="24" width="15.54296875" style="3" customWidth="1"/>
    <col min="25" max="16384" width="8.1796875" style="3"/>
  </cols>
  <sheetData>
    <row r="1" spans="1:34" ht="15" hidden="1" customHeight="1" x14ac:dyDescent="0.35">
      <c r="J1" s="4"/>
      <c r="K1" s="5" t="s">
        <v>1</v>
      </c>
    </row>
    <row r="2" spans="1:34" ht="15" hidden="1" customHeight="1" x14ac:dyDescent="0.35">
      <c r="J2" s="5"/>
      <c r="K2" s="5" t="s">
        <v>0</v>
      </c>
    </row>
    <row r="3" spans="1:34" ht="15" customHeight="1" x14ac:dyDescent="0.35">
      <c r="A3" s="6" t="s">
        <v>5</v>
      </c>
    </row>
    <row r="5" spans="1:34" ht="15" customHeight="1" x14ac:dyDescent="0.35">
      <c r="A5" s="7" t="s">
        <v>12</v>
      </c>
      <c r="B5" s="13" t="s">
        <v>85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34" ht="15" hidden="1" customHeight="1" x14ac:dyDescent="0.35">
      <c r="A6" s="7" t="s">
        <v>6</v>
      </c>
      <c r="B6" s="13"/>
      <c r="C6" s="9">
        <f>LEN(prefixe)</f>
        <v>0</v>
      </c>
      <c r="D6" s="5"/>
    </row>
    <row r="7" spans="1:34" ht="15" customHeight="1" x14ac:dyDescent="0.35">
      <c r="A7" s="7" t="s">
        <v>3</v>
      </c>
      <c r="B7" s="13" t="s">
        <v>14</v>
      </c>
    </row>
    <row r="8" spans="1:34" ht="15" customHeight="1" x14ac:dyDescent="0.35">
      <c r="A8" s="7" t="s">
        <v>4</v>
      </c>
      <c r="B8" s="13" t="s">
        <v>1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34" ht="15" hidden="1" customHeight="1" x14ac:dyDescent="0.35">
      <c r="A9" s="7" t="s">
        <v>2</v>
      </c>
      <c r="B9" s="13" t="s">
        <v>0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34" ht="15" customHeight="1" x14ac:dyDescent="0.35">
      <c r="A10" s="7" t="s">
        <v>7</v>
      </c>
      <c r="B10" s="13" t="s">
        <v>1</v>
      </c>
      <c r="C10" s="2"/>
      <c r="D10" s="2"/>
    </row>
    <row r="11" spans="1:34" ht="15" hidden="1" customHeight="1" x14ac:dyDescent="0.35">
      <c r="A11" s="7" t="s">
        <v>13</v>
      </c>
      <c r="B11" s="13" t="s">
        <v>1</v>
      </c>
      <c r="C11" s="2"/>
      <c r="D11" s="2"/>
    </row>
    <row r="12" spans="1:34" ht="15" customHeight="1" x14ac:dyDescent="0.35">
      <c r="B12" s="8"/>
      <c r="C12" s="2"/>
      <c r="D12" s="2"/>
    </row>
    <row r="13" spans="1:34" s="2" customFormat="1" ht="15" customHeight="1" x14ac:dyDescent="0.35">
      <c r="A13" s="6" t="s">
        <v>15</v>
      </c>
    </row>
    <row r="14" spans="1:34" s="11" customFormat="1" ht="15.5" x14ac:dyDescent="0.35">
      <c r="A14" s="10" t="s">
        <v>8</v>
      </c>
      <c r="C14" s="14" t="s">
        <v>16</v>
      </c>
      <c r="D14" s="14" t="s">
        <v>17</v>
      </c>
      <c r="E14" s="14" t="s">
        <v>62</v>
      </c>
      <c r="F14" s="14" t="s">
        <v>49</v>
      </c>
      <c r="G14" s="14">
        <v>175</v>
      </c>
      <c r="H14" s="14">
        <v>198</v>
      </c>
      <c r="I14" s="14">
        <v>216</v>
      </c>
      <c r="J14" s="14">
        <v>88</v>
      </c>
      <c r="K14" s="14">
        <v>163</v>
      </c>
      <c r="L14" s="14">
        <v>150</v>
      </c>
      <c r="M14" s="14">
        <v>138</v>
      </c>
      <c r="N14" s="14">
        <v>125</v>
      </c>
      <c r="O14" s="17">
        <v>113</v>
      </c>
      <c r="P14" s="17">
        <v>100</v>
      </c>
      <c r="Q14" s="17">
        <v>56</v>
      </c>
      <c r="R14" s="17">
        <v>64</v>
      </c>
      <c r="S14" s="17">
        <v>72</v>
      </c>
      <c r="T14" s="17">
        <v>80</v>
      </c>
      <c r="U14" s="17">
        <v>240</v>
      </c>
      <c r="V14" s="17" t="s">
        <v>53</v>
      </c>
      <c r="W14" s="17" t="s">
        <v>50</v>
      </c>
      <c r="X14" s="17" t="s">
        <v>52</v>
      </c>
      <c r="Y14" s="17" t="s">
        <v>54</v>
      </c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s="2" customFormat="1" ht="15" customHeight="1" x14ac:dyDescent="0.35">
      <c r="A15" s="7" t="s">
        <v>9</v>
      </c>
      <c r="C15" s="15" t="s">
        <v>47</v>
      </c>
      <c r="D15" s="15" t="s">
        <v>48</v>
      </c>
      <c r="E15" s="15" t="s">
        <v>63</v>
      </c>
      <c r="F15" s="15" t="s">
        <v>83</v>
      </c>
      <c r="G15" s="15" t="s">
        <v>88</v>
      </c>
      <c r="H15" s="15" t="s">
        <v>70</v>
      </c>
      <c r="I15" s="15" t="s">
        <v>71</v>
      </c>
      <c r="J15" s="29" t="s">
        <v>73</v>
      </c>
      <c r="K15" s="29" t="s">
        <v>74</v>
      </c>
      <c r="L15" s="29" t="s">
        <v>75</v>
      </c>
      <c r="M15" s="29" t="s">
        <v>76</v>
      </c>
      <c r="N15" s="29" t="s">
        <v>77</v>
      </c>
      <c r="O15" s="30" t="s">
        <v>78</v>
      </c>
      <c r="P15" s="30" t="s">
        <v>79</v>
      </c>
      <c r="Q15" s="30" t="s">
        <v>80</v>
      </c>
      <c r="R15" s="18" t="s">
        <v>81</v>
      </c>
      <c r="S15" s="18" t="s">
        <v>82</v>
      </c>
      <c r="T15" s="18" t="s">
        <v>72</v>
      </c>
      <c r="U15" s="18" t="s">
        <v>65</v>
      </c>
      <c r="V15" s="18" t="s">
        <v>66</v>
      </c>
      <c r="W15" s="18" t="s">
        <v>67</v>
      </c>
      <c r="X15" s="18" t="s">
        <v>68</v>
      </c>
      <c r="Y15" s="18" t="s">
        <v>69</v>
      </c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4" s="2" customFormat="1" ht="15" customHeight="1" x14ac:dyDescent="0.35">
      <c r="A16" s="7" t="s">
        <v>10</v>
      </c>
      <c r="C16" s="15"/>
      <c r="D16" s="15"/>
      <c r="E16" s="15"/>
      <c r="F16" s="15"/>
      <c r="G16" s="15"/>
      <c r="H16" s="15"/>
      <c r="I16" s="15"/>
      <c r="J16" s="15"/>
      <c r="K16" s="15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pans="1:34" s="2" customFormat="1" ht="15" customHeight="1" x14ac:dyDescent="0.35">
      <c r="A17" s="7" t="s">
        <v>11</v>
      </c>
      <c r="C17" s="15"/>
      <c r="D17" s="15"/>
      <c r="E17" s="15"/>
      <c r="F17" s="15"/>
      <c r="G17" s="15"/>
      <c r="H17" s="15"/>
      <c r="I17" s="15"/>
      <c r="J17" s="15"/>
      <c r="K17" s="15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</row>
    <row r="18" spans="1:34" s="2" customFormat="1" ht="15" customHeight="1" x14ac:dyDescent="0.35"/>
    <row r="19" spans="1:34" s="2" customFormat="1" ht="15" customHeight="1" x14ac:dyDescent="0.35"/>
    <row r="20" spans="1:34" ht="15" customHeight="1" x14ac:dyDescent="0.35">
      <c r="F20" s="8"/>
    </row>
    <row r="21" spans="1:34" ht="15" customHeight="1" x14ac:dyDescent="0.35">
      <c r="B21" s="37" t="s">
        <v>91</v>
      </c>
      <c r="C21" s="37"/>
      <c r="D21" s="37"/>
      <c r="E21" s="37"/>
      <c r="F21" s="37"/>
    </row>
    <row r="22" spans="1:34" ht="15" customHeight="1" x14ac:dyDescent="0.35">
      <c r="B22" s="37"/>
      <c r="C22" s="37"/>
      <c r="D22" s="37"/>
      <c r="E22" s="37"/>
      <c r="F22" s="37"/>
    </row>
    <row r="23" spans="1:34" ht="15" customHeight="1" x14ac:dyDescent="0.35">
      <c r="B23" s="37"/>
      <c r="C23" s="37"/>
      <c r="D23" s="37"/>
      <c r="E23" s="37"/>
      <c r="F23" s="37"/>
    </row>
    <row r="24" spans="1:34" ht="15" customHeight="1" x14ac:dyDescent="0.35">
      <c r="B24" s="37"/>
      <c r="C24" s="37"/>
      <c r="D24" s="37"/>
      <c r="E24" s="37"/>
      <c r="F24" s="37"/>
    </row>
    <row r="25" spans="1:34" ht="15" customHeight="1" x14ac:dyDescent="0.35">
      <c r="B25" s="37"/>
      <c r="C25" s="37"/>
      <c r="D25" s="37"/>
      <c r="E25" s="37"/>
      <c r="F25" s="37"/>
    </row>
    <row r="26" spans="1:34" ht="15" customHeight="1" x14ac:dyDescent="0.35">
      <c r="B26" s="37"/>
      <c r="C26" s="37"/>
      <c r="D26" s="37"/>
      <c r="E26" s="37"/>
      <c r="F26" s="37"/>
    </row>
    <row r="27" spans="1:34" ht="15" customHeight="1" x14ac:dyDescent="0.35">
      <c r="B27" s="37"/>
      <c r="C27" s="37"/>
      <c r="D27" s="37"/>
      <c r="E27" s="37"/>
      <c r="F27" s="37"/>
    </row>
    <row r="28" spans="1:34" ht="15" customHeight="1" x14ac:dyDescent="0.35">
      <c r="B28" s="37"/>
      <c r="C28" s="37"/>
      <c r="D28" s="37"/>
      <c r="E28" s="37"/>
      <c r="F28" s="37"/>
    </row>
  </sheetData>
  <mergeCells count="1">
    <mergeCell ref="B21:F28"/>
  </mergeCells>
  <phoneticPr fontId="0" type="noConversion"/>
  <dataValidations disablePrompts="1"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60"/>
  <sheetViews>
    <sheetView zoomScale="90" zoomScaleNormal="90" workbookViewId="0">
      <pane ySplit="1" topLeftCell="A2" activePane="bottomLeft" state="frozenSplit"/>
      <selection activeCell="B5" sqref="B5"/>
      <selection pane="bottomLeft" activeCell="C26" sqref="C26"/>
    </sheetView>
  </sheetViews>
  <sheetFormatPr baseColWidth="10" defaultColWidth="10.81640625" defaultRowHeight="12.5" x14ac:dyDescent="0.25"/>
  <cols>
    <col min="1" max="1" width="72" bestFit="1" customWidth="1"/>
    <col min="2" max="2" width="9.81640625" bestFit="1" customWidth="1"/>
    <col min="3" max="3" width="6.54296875" bestFit="1" customWidth="1"/>
    <col min="4" max="4" width="12.54296875" bestFit="1" customWidth="1"/>
    <col min="5" max="6" width="8" bestFit="1" customWidth="1"/>
    <col min="7" max="7" width="9" bestFit="1" customWidth="1"/>
    <col min="8" max="9" width="8" bestFit="1" customWidth="1"/>
    <col min="10" max="11" width="9" bestFit="1" customWidth="1"/>
    <col min="12" max="12" width="8" bestFit="1" customWidth="1"/>
    <col min="13" max="14" width="9" bestFit="1" customWidth="1"/>
    <col min="15" max="15" width="8" bestFit="1" customWidth="1"/>
    <col min="16" max="16" width="5.90625" bestFit="1" customWidth="1"/>
    <col min="17" max="17" width="7" bestFit="1" customWidth="1"/>
    <col min="18" max="18" width="8" bestFit="1" customWidth="1"/>
    <col min="19" max="19" width="2.90625" bestFit="1" customWidth="1"/>
    <col min="20" max="22" width="9" bestFit="1" customWidth="1"/>
    <col min="23" max="23" width="10" bestFit="1" customWidth="1"/>
    <col min="24" max="24" width="6.6328125" bestFit="1" customWidth="1"/>
    <col min="25" max="33" width="48.453125" bestFit="1" customWidth="1"/>
  </cols>
  <sheetData>
    <row r="1" spans="1:24" s="1" customFormat="1" ht="43.5" customHeight="1" x14ac:dyDescent="0.25">
      <c r="A1" s="1" t="s">
        <v>86</v>
      </c>
      <c r="B1" s="1" t="s">
        <v>16</v>
      </c>
      <c r="C1" s="1" t="s">
        <v>17</v>
      </c>
      <c r="D1" s="1" t="s">
        <v>62</v>
      </c>
      <c r="E1" s="1" t="s">
        <v>49</v>
      </c>
      <c r="F1" s="1">
        <v>175</v>
      </c>
      <c r="G1" s="1">
        <v>198</v>
      </c>
      <c r="H1" s="1">
        <v>216</v>
      </c>
      <c r="I1" s="1">
        <v>88</v>
      </c>
      <c r="J1" s="1">
        <v>163</v>
      </c>
      <c r="K1" s="1">
        <v>150</v>
      </c>
      <c r="L1" s="1">
        <v>138</v>
      </c>
      <c r="M1" s="1">
        <v>125</v>
      </c>
      <c r="N1" s="1">
        <v>113</v>
      </c>
      <c r="O1" s="1">
        <v>100</v>
      </c>
      <c r="P1" s="1">
        <v>56</v>
      </c>
      <c r="Q1" s="1">
        <v>64</v>
      </c>
      <c r="R1" s="1">
        <v>72</v>
      </c>
      <c r="S1" s="1">
        <v>80</v>
      </c>
      <c r="T1" s="1">
        <v>240</v>
      </c>
      <c r="U1" s="1" t="s">
        <v>53</v>
      </c>
      <c r="V1" s="1" t="s">
        <v>50</v>
      </c>
      <c r="W1" s="1" t="s">
        <v>52</v>
      </c>
      <c r="X1" s="1" t="s">
        <v>54</v>
      </c>
    </row>
    <row r="2" spans="1:24" x14ac:dyDescent="0.25">
      <c r="A2" s="16" t="s">
        <v>87</v>
      </c>
      <c r="B2" t="s">
        <v>61</v>
      </c>
      <c r="C2" t="s">
        <v>51</v>
      </c>
      <c r="D2" t="s">
        <v>64</v>
      </c>
      <c r="E2" t="s">
        <v>89</v>
      </c>
      <c r="F2">
        <v>948.91100000000006</v>
      </c>
      <c r="G2">
        <v>1376.2639999999999</v>
      </c>
      <c r="H2">
        <v>1912.09</v>
      </c>
      <c r="I2">
        <v>579.56799999999998</v>
      </c>
      <c r="J2">
        <v>1692.1389999999999</v>
      </c>
      <c r="K2">
        <v>1156.088</v>
      </c>
      <c r="L2">
        <v>1403.93</v>
      </c>
      <c r="M2">
        <v>1139.944</v>
      </c>
      <c r="N2">
        <v>1302.6209999999999</v>
      </c>
      <c r="O2">
        <v>945.75300000000004</v>
      </c>
      <c r="P2">
        <v>2.6749999999999998</v>
      </c>
      <c r="Q2">
        <v>23.182000000000002</v>
      </c>
      <c r="R2">
        <v>122.646</v>
      </c>
      <c r="S2">
        <v>0</v>
      </c>
      <c r="T2">
        <v>1331.3139999999999</v>
      </c>
      <c r="U2">
        <v>1745.0250000000001</v>
      </c>
      <c r="V2">
        <v>4362.1430000000018</v>
      </c>
      <c r="W2">
        <v>20285.625</v>
      </c>
      <c r="X2">
        <v>0</v>
      </c>
    </row>
    <row r="3" spans="1:24" x14ac:dyDescent="0.25">
      <c r="A3" s="16"/>
    </row>
    <row r="4" spans="1:24" x14ac:dyDescent="0.25">
      <c r="A4" s="16"/>
    </row>
    <row r="5" spans="1:24" x14ac:dyDescent="0.25">
      <c r="A5" s="16"/>
    </row>
    <row r="6" spans="1:24" x14ac:dyDescent="0.25">
      <c r="A6" s="16"/>
    </row>
    <row r="7" spans="1:24" x14ac:dyDescent="0.25">
      <c r="A7" s="16"/>
    </row>
    <row r="8" spans="1:24" x14ac:dyDescent="0.25">
      <c r="A8" s="16"/>
    </row>
    <row r="9" spans="1:24" x14ac:dyDescent="0.25">
      <c r="A9" s="16"/>
    </row>
    <row r="10" spans="1:24" x14ac:dyDescent="0.25">
      <c r="A10" s="16"/>
    </row>
    <row r="11" spans="1:24" x14ac:dyDescent="0.25">
      <c r="A11" s="16"/>
    </row>
    <row r="12" spans="1:24" x14ac:dyDescent="0.25">
      <c r="A12" s="16"/>
    </row>
    <row r="13" spans="1:24" x14ac:dyDescent="0.25">
      <c r="A13" s="16"/>
    </row>
    <row r="14" spans="1:24" x14ac:dyDescent="0.25">
      <c r="A14" s="16"/>
    </row>
    <row r="15" spans="1:24" x14ac:dyDescent="0.25">
      <c r="A15" s="16"/>
    </row>
    <row r="16" spans="1:24" x14ac:dyDescent="0.25">
      <c r="A16" s="16"/>
    </row>
    <row r="17" spans="1:1" x14ac:dyDescent="0.25">
      <c r="A17" s="16"/>
    </row>
    <row r="18" spans="1:1" x14ac:dyDescent="0.25">
      <c r="A18" s="16"/>
    </row>
    <row r="19" spans="1:1" x14ac:dyDescent="0.25">
      <c r="A19" s="16"/>
    </row>
    <row r="20" spans="1:1" x14ac:dyDescent="0.25">
      <c r="A20" s="16"/>
    </row>
    <row r="21" spans="1:1" x14ac:dyDescent="0.25">
      <c r="A21" s="16"/>
    </row>
    <row r="22" spans="1:1" x14ac:dyDescent="0.25">
      <c r="A22" s="16"/>
    </row>
    <row r="23" spans="1:1" x14ac:dyDescent="0.25">
      <c r="A23" s="16"/>
    </row>
    <row r="24" spans="1:1" x14ac:dyDescent="0.25">
      <c r="A24" s="16"/>
    </row>
    <row r="25" spans="1:1" x14ac:dyDescent="0.25">
      <c r="A25" s="16"/>
    </row>
    <row r="26" spans="1:1" x14ac:dyDescent="0.25">
      <c r="A26" s="16"/>
    </row>
    <row r="27" spans="1:1" x14ac:dyDescent="0.25">
      <c r="A27" s="16"/>
    </row>
    <row r="28" spans="1:1" x14ac:dyDescent="0.25">
      <c r="A28" s="16"/>
    </row>
    <row r="29" spans="1:1" x14ac:dyDescent="0.25">
      <c r="A29" s="16"/>
    </row>
    <row r="30" spans="1:1" x14ac:dyDescent="0.25">
      <c r="A30" s="16"/>
    </row>
    <row r="31" spans="1:1" x14ac:dyDescent="0.25">
      <c r="A31" s="16"/>
    </row>
    <row r="32" spans="1:1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  <row r="81" spans="1:1" x14ac:dyDescent="0.25">
      <c r="A81" s="16"/>
    </row>
    <row r="82" spans="1:1" x14ac:dyDescent="0.25">
      <c r="A82" s="16"/>
    </row>
    <row r="83" spans="1:1" x14ac:dyDescent="0.25">
      <c r="A83" s="16"/>
    </row>
    <row r="84" spans="1:1" x14ac:dyDescent="0.25">
      <c r="A84" s="16"/>
    </row>
    <row r="85" spans="1:1" x14ac:dyDescent="0.25">
      <c r="A85" s="16"/>
    </row>
    <row r="86" spans="1:1" x14ac:dyDescent="0.25">
      <c r="A86" s="16"/>
    </row>
    <row r="87" spans="1:1" x14ac:dyDescent="0.25">
      <c r="A87" s="16"/>
    </row>
    <row r="88" spans="1:1" x14ac:dyDescent="0.25">
      <c r="A88" s="16"/>
    </row>
    <row r="89" spans="1:1" x14ac:dyDescent="0.25">
      <c r="A89" s="16"/>
    </row>
    <row r="90" spans="1:1" x14ac:dyDescent="0.25">
      <c r="A90" s="16"/>
    </row>
    <row r="91" spans="1:1" x14ac:dyDescent="0.25">
      <c r="A91" s="16"/>
    </row>
    <row r="92" spans="1:1" x14ac:dyDescent="0.25">
      <c r="A92" s="16"/>
    </row>
    <row r="93" spans="1:1" x14ac:dyDescent="0.25">
      <c r="A93" s="16"/>
    </row>
    <row r="94" spans="1:1" x14ac:dyDescent="0.25">
      <c r="A94" s="16"/>
    </row>
    <row r="95" spans="1:1" x14ac:dyDescent="0.25">
      <c r="A95" s="16"/>
    </row>
    <row r="96" spans="1:1" x14ac:dyDescent="0.25">
      <c r="A96" s="16"/>
    </row>
    <row r="97" spans="1:1" x14ac:dyDescent="0.25">
      <c r="A97" s="16"/>
    </row>
    <row r="98" spans="1:1" x14ac:dyDescent="0.25">
      <c r="A98" s="16"/>
    </row>
    <row r="99" spans="1:1" x14ac:dyDescent="0.25">
      <c r="A99" s="16"/>
    </row>
    <row r="100" spans="1:1" x14ac:dyDescent="0.25">
      <c r="A100" s="16"/>
    </row>
    <row r="101" spans="1:1" x14ac:dyDescent="0.25">
      <c r="A101" s="16"/>
    </row>
    <row r="102" spans="1:1" x14ac:dyDescent="0.25">
      <c r="A102" s="16"/>
    </row>
    <row r="103" spans="1:1" x14ac:dyDescent="0.25">
      <c r="A103" s="16"/>
    </row>
    <row r="104" spans="1:1" x14ac:dyDescent="0.25">
      <c r="A104" s="16"/>
    </row>
    <row r="105" spans="1:1" x14ac:dyDescent="0.25">
      <c r="A105" s="16"/>
    </row>
    <row r="106" spans="1:1" x14ac:dyDescent="0.25">
      <c r="A106" s="16"/>
    </row>
    <row r="107" spans="1:1" x14ac:dyDescent="0.25">
      <c r="A107" s="16"/>
    </row>
    <row r="108" spans="1:1" x14ac:dyDescent="0.25">
      <c r="A108" s="16"/>
    </row>
    <row r="109" spans="1:1" x14ac:dyDescent="0.25">
      <c r="A109" s="16"/>
    </row>
    <row r="110" spans="1:1" x14ac:dyDescent="0.25">
      <c r="A110" s="16"/>
    </row>
    <row r="111" spans="1:1" x14ac:dyDescent="0.25">
      <c r="A111" s="16"/>
    </row>
    <row r="112" spans="1:1" x14ac:dyDescent="0.25">
      <c r="A112" s="16"/>
    </row>
    <row r="113" spans="1:1" x14ac:dyDescent="0.25">
      <c r="A113" s="16"/>
    </row>
    <row r="114" spans="1:1" x14ac:dyDescent="0.25">
      <c r="A114" s="16"/>
    </row>
    <row r="115" spans="1:1" x14ac:dyDescent="0.25">
      <c r="A115" s="16"/>
    </row>
    <row r="116" spans="1:1" x14ac:dyDescent="0.25">
      <c r="A116" s="16"/>
    </row>
    <row r="117" spans="1:1" x14ac:dyDescent="0.25">
      <c r="A117" s="16"/>
    </row>
    <row r="118" spans="1:1" x14ac:dyDescent="0.25">
      <c r="A118" s="16"/>
    </row>
    <row r="119" spans="1:1" x14ac:dyDescent="0.25">
      <c r="A119" s="16"/>
    </row>
    <row r="120" spans="1:1" x14ac:dyDescent="0.25">
      <c r="A120" s="16"/>
    </row>
    <row r="121" spans="1:1" x14ac:dyDescent="0.25">
      <c r="A121" s="16"/>
    </row>
    <row r="122" spans="1:1" x14ac:dyDescent="0.25">
      <c r="A122" s="16"/>
    </row>
    <row r="123" spans="1:1" x14ac:dyDescent="0.25">
      <c r="A123" s="16"/>
    </row>
    <row r="124" spans="1:1" x14ac:dyDescent="0.25">
      <c r="A124" s="16"/>
    </row>
    <row r="125" spans="1:1" x14ac:dyDescent="0.25">
      <c r="A125" s="16"/>
    </row>
    <row r="126" spans="1:1" x14ac:dyDescent="0.25">
      <c r="A126" s="16"/>
    </row>
    <row r="127" spans="1:1" x14ac:dyDescent="0.25">
      <c r="A127" s="16"/>
    </row>
    <row r="128" spans="1:1" x14ac:dyDescent="0.25">
      <c r="A128" s="16"/>
    </row>
    <row r="129" spans="1:1" x14ac:dyDescent="0.25">
      <c r="A129" s="16"/>
    </row>
    <row r="130" spans="1:1" x14ac:dyDescent="0.25">
      <c r="A130" s="16"/>
    </row>
    <row r="131" spans="1:1" x14ac:dyDescent="0.25">
      <c r="A131" s="16"/>
    </row>
    <row r="132" spans="1:1" x14ac:dyDescent="0.25">
      <c r="A132" s="16"/>
    </row>
    <row r="133" spans="1:1" x14ac:dyDescent="0.25">
      <c r="A133" s="16"/>
    </row>
    <row r="134" spans="1:1" x14ac:dyDescent="0.25">
      <c r="A134" s="16"/>
    </row>
    <row r="135" spans="1:1" x14ac:dyDescent="0.25">
      <c r="A135" s="16"/>
    </row>
    <row r="136" spans="1:1" x14ac:dyDescent="0.25">
      <c r="A136" s="16"/>
    </row>
    <row r="137" spans="1:1" x14ac:dyDescent="0.25">
      <c r="A137" s="16"/>
    </row>
    <row r="138" spans="1:1" x14ac:dyDescent="0.25">
      <c r="A138" s="16"/>
    </row>
    <row r="139" spans="1:1" x14ac:dyDescent="0.25">
      <c r="A139" s="16"/>
    </row>
    <row r="140" spans="1:1" x14ac:dyDescent="0.25">
      <c r="A140" s="16"/>
    </row>
    <row r="141" spans="1:1" x14ac:dyDescent="0.25">
      <c r="A141" s="16"/>
    </row>
    <row r="142" spans="1:1" x14ac:dyDescent="0.25">
      <c r="A142" s="16"/>
    </row>
    <row r="143" spans="1:1" x14ac:dyDescent="0.25">
      <c r="A143" s="16"/>
    </row>
    <row r="144" spans="1:1" x14ac:dyDescent="0.25">
      <c r="A144" s="16"/>
    </row>
    <row r="145" spans="1:1" x14ac:dyDescent="0.25">
      <c r="A145" s="16"/>
    </row>
    <row r="146" spans="1:1" x14ac:dyDescent="0.25">
      <c r="A146" s="16"/>
    </row>
    <row r="147" spans="1:1" x14ac:dyDescent="0.25">
      <c r="A147" s="16"/>
    </row>
    <row r="148" spans="1:1" x14ac:dyDescent="0.25">
      <c r="A148" s="16"/>
    </row>
    <row r="149" spans="1:1" x14ac:dyDescent="0.25">
      <c r="A149" s="16"/>
    </row>
    <row r="150" spans="1:1" x14ac:dyDescent="0.25">
      <c r="A150" s="16"/>
    </row>
    <row r="151" spans="1:1" x14ac:dyDescent="0.25">
      <c r="A151" s="16"/>
    </row>
    <row r="152" spans="1:1" x14ac:dyDescent="0.25">
      <c r="A152" s="16"/>
    </row>
    <row r="153" spans="1:1" x14ac:dyDescent="0.25">
      <c r="A153" s="16"/>
    </row>
    <row r="154" spans="1:1" x14ac:dyDescent="0.25">
      <c r="A154" s="16"/>
    </row>
    <row r="155" spans="1:1" x14ac:dyDescent="0.25">
      <c r="A155" s="16"/>
    </row>
    <row r="156" spans="1:1" x14ac:dyDescent="0.25">
      <c r="A156" s="16"/>
    </row>
    <row r="157" spans="1:1" x14ac:dyDescent="0.25">
      <c r="A157" s="16"/>
    </row>
    <row r="158" spans="1:1" x14ac:dyDescent="0.25">
      <c r="A158" s="16"/>
    </row>
    <row r="159" spans="1:1" x14ac:dyDescent="0.25">
      <c r="A159" s="16"/>
    </row>
    <row r="160" spans="1:1" x14ac:dyDescent="0.25">
      <c r="A160" s="16"/>
    </row>
  </sheetData>
  <phoneticPr fontId="3" type="noConversion"/>
  <hyperlinks>
    <hyperlink ref="A2" r:id="rId1" display="Nouveau dossier/276 converti.xlsx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12"/>
  <sheetViews>
    <sheetView workbookViewId="0">
      <selection activeCell="G21" sqref="G21"/>
    </sheetView>
  </sheetViews>
  <sheetFormatPr baseColWidth="10" defaultRowHeight="12.5" x14ac:dyDescent="0.25"/>
  <cols>
    <col min="1" max="1" width="20.1796875" bestFit="1" customWidth="1"/>
    <col min="2" max="4" width="13.36328125" customWidth="1"/>
    <col min="5" max="5" width="12.36328125" customWidth="1"/>
    <col min="6" max="9" width="13.36328125" customWidth="1"/>
    <col min="10" max="11" width="13.36328125" bestFit="1" customWidth="1"/>
    <col min="12" max="15" width="12.36328125" bestFit="1" customWidth="1"/>
    <col min="16" max="16" width="13.36328125" bestFit="1" customWidth="1"/>
    <col min="17" max="17" width="14.26953125" bestFit="1" customWidth="1"/>
    <col min="18" max="18" width="16.54296875" bestFit="1" customWidth="1"/>
    <col min="19" max="19" width="16.453125" bestFit="1" customWidth="1"/>
  </cols>
  <sheetData>
    <row r="1" spans="1:18" x14ac:dyDescent="0.25">
      <c r="A1" s="19" t="s">
        <v>18</v>
      </c>
      <c r="B1" t="s">
        <v>27</v>
      </c>
      <c r="C1" t="s">
        <v>26</v>
      </c>
      <c r="D1" t="s">
        <v>25</v>
      </c>
      <c r="E1" t="s">
        <v>55</v>
      </c>
      <c r="F1" t="s">
        <v>28</v>
      </c>
      <c r="G1" t="s">
        <v>29</v>
      </c>
      <c r="H1" t="s">
        <v>30</v>
      </c>
      <c r="I1" t="s">
        <v>22</v>
      </c>
      <c r="J1" t="s">
        <v>21</v>
      </c>
      <c r="K1" t="s">
        <v>20</v>
      </c>
      <c r="L1" t="s">
        <v>90</v>
      </c>
      <c r="M1" t="s">
        <v>60</v>
      </c>
      <c r="N1" t="s">
        <v>59</v>
      </c>
      <c r="O1" t="s">
        <v>58</v>
      </c>
      <c r="P1" t="s">
        <v>24</v>
      </c>
      <c r="Q1" t="s">
        <v>57</v>
      </c>
      <c r="R1" t="s">
        <v>56</v>
      </c>
    </row>
    <row r="2" spans="1:18" x14ac:dyDescent="0.25">
      <c r="A2" s="20" t="s">
        <v>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x14ac:dyDescent="0.25">
      <c r="A3" s="22" t="s">
        <v>23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x14ac:dyDescent="0.25">
      <c r="A4" s="27" t="s">
        <v>23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 spans="1:18" x14ac:dyDescent="0.25">
      <c r="A5" s="31" t="s">
        <v>23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x14ac:dyDescent="0.25">
      <c r="A6" s="38" t="s">
        <v>23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x14ac:dyDescent="0.25">
      <c r="A7" s="20" t="s">
        <v>61</v>
      </c>
      <c r="B7" s="21">
        <v>948.91100000000006</v>
      </c>
      <c r="C7" s="21">
        <v>1376.2639999999999</v>
      </c>
      <c r="D7" s="21">
        <v>1912.09</v>
      </c>
      <c r="E7" s="21">
        <v>579.56799999999998</v>
      </c>
      <c r="F7" s="21">
        <v>1692.1389999999999</v>
      </c>
      <c r="G7" s="21">
        <v>1156.088</v>
      </c>
      <c r="H7" s="21">
        <v>1403.93</v>
      </c>
      <c r="I7" s="21">
        <v>1139.944</v>
      </c>
      <c r="J7" s="21">
        <v>1302.6209999999999</v>
      </c>
      <c r="K7" s="21">
        <v>945.75300000000004</v>
      </c>
      <c r="L7" s="21">
        <v>2.6749999999999998</v>
      </c>
      <c r="M7" s="21">
        <v>23.182000000000002</v>
      </c>
      <c r="N7" s="21">
        <v>122.646</v>
      </c>
      <c r="O7" s="21">
        <v>0</v>
      </c>
      <c r="P7" s="21">
        <v>1331.3139999999999</v>
      </c>
      <c r="Q7" s="21">
        <v>1745.0250000000001</v>
      </c>
      <c r="R7" s="21">
        <v>4362.1430000000018</v>
      </c>
    </row>
    <row r="8" spans="1:18" x14ac:dyDescent="0.25">
      <c r="A8" s="22" t="s">
        <v>51</v>
      </c>
      <c r="B8" s="21">
        <v>948.91100000000006</v>
      </c>
      <c r="C8" s="21">
        <v>1376.2639999999999</v>
      </c>
      <c r="D8" s="21">
        <v>1912.09</v>
      </c>
      <c r="E8" s="21">
        <v>579.56799999999998</v>
      </c>
      <c r="F8" s="21">
        <v>1692.1389999999999</v>
      </c>
      <c r="G8" s="21">
        <v>1156.088</v>
      </c>
      <c r="H8" s="21">
        <v>1403.93</v>
      </c>
      <c r="I8" s="21">
        <v>1139.944</v>
      </c>
      <c r="J8" s="21">
        <v>1302.6209999999999</v>
      </c>
      <c r="K8" s="21">
        <v>945.75300000000004</v>
      </c>
      <c r="L8" s="21">
        <v>2.6749999999999998</v>
      </c>
      <c r="M8" s="21">
        <v>23.182000000000002</v>
      </c>
      <c r="N8" s="21">
        <v>122.646</v>
      </c>
      <c r="O8" s="21">
        <v>0</v>
      </c>
      <c r="P8" s="21">
        <v>1331.3139999999999</v>
      </c>
      <c r="Q8" s="21">
        <v>1745.0250000000001</v>
      </c>
      <c r="R8" s="21">
        <v>4362.1430000000018</v>
      </c>
    </row>
    <row r="9" spans="1:18" x14ac:dyDescent="0.25">
      <c r="A9" s="27" t="s">
        <v>64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x14ac:dyDescent="0.25">
      <c r="A10" s="31" t="s">
        <v>89</v>
      </c>
      <c r="B10" s="21">
        <v>948.91100000000006</v>
      </c>
      <c r="C10" s="21">
        <v>1376.2639999999999</v>
      </c>
      <c r="D10" s="21">
        <v>1912.09</v>
      </c>
      <c r="E10" s="21">
        <v>579.56799999999998</v>
      </c>
      <c r="F10" s="21">
        <v>1692.1389999999999</v>
      </c>
      <c r="G10" s="21">
        <v>1156.088</v>
      </c>
      <c r="H10" s="21">
        <v>1403.93</v>
      </c>
      <c r="I10" s="21">
        <v>1139.944</v>
      </c>
      <c r="J10" s="21">
        <v>1302.6209999999999</v>
      </c>
      <c r="K10" s="21">
        <v>945.75300000000004</v>
      </c>
      <c r="L10" s="21">
        <v>2.6749999999999998</v>
      </c>
      <c r="M10" s="21">
        <v>23.182000000000002</v>
      </c>
      <c r="N10" s="21">
        <v>122.646</v>
      </c>
      <c r="O10" s="21">
        <v>0</v>
      </c>
      <c r="P10" s="21">
        <v>1331.3139999999999</v>
      </c>
      <c r="Q10" s="21">
        <v>1745.0250000000001</v>
      </c>
      <c r="R10" s="21">
        <v>4362.1430000000018</v>
      </c>
    </row>
    <row r="11" spans="1:18" x14ac:dyDescent="0.25">
      <c r="A11" s="38">
        <v>2.6749999999999998</v>
      </c>
      <c r="B11" s="21">
        <v>948.91100000000006</v>
      </c>
      <c r="C11" s="21">
        <v>1376.2639999999999</v>
      </c>
      <c r="D11" s="21">
        <v>1912.09</v>
      </c>
      <c r="E11" s="21">
        <v>579.56799999999998</v>
      </c>
      <c r="F11" s="21">
        <v>1692.1389999999999</v>
      </c>
      <c r="G11" s="21">
        <v>1156.088</v>
      </c>
      <c r="H11" s="21">
        <v>1403.93</v>
      </c>
      <c r="I11" s="21">
        <v>1139.944</v>
      </c>
      <c r="J11" s="21">
        <v>1302.6209999999999</v>
      </c>
      <c r="K11" s="21">
        <v>945.75300000000004</v>
      </c>
      <c r="L11" s="21">
        <v>2.6749999999999998</v>
      </c>
      <c r="M11" s="21">
        <v>23.182000000000002</v>
      </c>
      <c r="N11" s="21">
        <v>122.646</v>
      </c>
      <c r="O11" s="21">
        <v>0</v>
      </c>
      <c r="P11" s="21">
        <v>1331.3139999999999</v>
      </c>
      <c r="Q11" s="21">
        <v>1745.0250000000001</v>
      </c>
      <c r="R11" s="21">
        <v>4362.1430000000018</v>
      </c>
    </row>
    <row r="12" spans="1:18" x14ac:dyDescent="0.25">
      <c r="A12" s="20" t="s">
        <v>19</v>
      </c>
      <c r="B12" s="21">
        <v>948.91100000000006</v>
      </c>
      <c r="C12" s="21">
        <v>1376.2639999999999</v>
      </c>
      <c r="D12" s="21">
        <v>1912.09</v>
      </c>
      <c r="E12" s="21">
        <v>579.56799999999998</v>
      </c>
      <c r="F12" s="21">
        <v>1692.1389999999999</v>
      </c>
      <c r="G12" s="21">
        <v>1156.088</v>
      </c>
      <c r="H12" s="21">
        <v>1403.93</v>
      </c>
      <c r="I12" s="21">
        <v>1139.944</v>
      </c>
      <c r="J12" s="21">
        <v>1302.6209999999999</v>
      </c>
      <c r="K12" s="21">
        <v>945.75300000000004</v>
      </c>
      <c r="L12" s="21">
        <v>2.6749999999999998</v>
      </c>
      <c r="M12" s="21">
        <v>23.182000000000002</v>
      </c>
      <c r="N12" s="21">
        <v>122.646</v>
      </c>
      <c r="O12" s="21">
        <v>0</v>
      </c>
      <c r="P12" s="21">
        <v>1331.3139999999999</v>
      </c>
      <c r="Q12" s="21">
        <v>1745.0250000000001</v>
      </c>
      <c r="R12" s="21">
        <v>4362.1430000000018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6"/>
  <sheetViews>
    <sheetView zoomScale="70" zoomScaleNormal="70" workbookViewId="0">
      <selection activeCell="F10" sqref="F10"/>
    </sheetView>
  </sheetViews>
  <sheetFormatPr baseColWidth="10" defaultRowHeight="12.5" x14ac:dyDescent="0.25"/>
  <cols>
    <col min="5" max="5" width="44.54296875" customWidth="1"/>
    <col min="6" max="6" width="32.6328125" customWidth="1"/>
  </cols>
  <sheetData>
    <row r="1" spans="1:5" ht="20" x14ac:dyDescent="0.4">
      <c r="A1" s="34" t="s">
        <v>32</v>
      </c>
      <c r="B1" s="34"/>
      <c r="C1" s="34"/>
    </row>
    <row r="2" spans="1:5" s="24" customFormat="1" ht="14" x14ac:dyDescent="0.3">
      <c r="A2" s="24" t="s">
        <v>40</v>
      </c>
      <c r="B2" s="24" t="s">
        <v>33</v>
      </c>
      <c r="C2" s="24" t="s">
        <v>31</v>
      </c>
    </row>
    <row r="3" spans="1:5" x14ac:dyDescent="0.25">
      <c r="A3" s="23">
        <v>48</v>
      </c>
      <c r="B3" s="25" t="e">
        <f ca="1">IF(VLOOKUP(MID(CELL("filename",$A$1),FIND("]",CELL("filename",$A$1))+1,32),#REF!,2,FALSE),VLOOKUP(Abbondio!B$2,#REF!,MATCH("somme de " &amp; $A3,#REF!,0),FALSE),0)</f>
        <v>#REF!</v>
      </c>
      <c r="C3" s="25" t="e">
        <f ca="1">IF(VLOOKUP(MID(CELL("filename",$A$1),FIND("]",CELL("filename",$A$1))+1,32),#REF!,2,FALSE),VLOOKUP(Abbondio!C$2,#REF!,MATCH("somme de " &amp; $A3,#REF!,0),FALSE),0)</f>
        <v>#REF!</v>
      </c>
    </row>
    <row r="4" spans="1:5" x14ac:dyDescent="0.25">
      <c r="A4" s="23">
        <v>56</v>
      </c>
      <c r="B4" s="25" t="e">
        <f ca="1">IF(VLOOKUP(MID(CELL("filename",$A$1),FIND("]",CELL("filename",$A$1))+1,32),#REF!,2,FALSE),VLOOKUP(Abbondio!B$2,#REF!,MATCH("somme de " &amp; $A4,#REF!,0),FALSE),0)</f>
        <v>#REF!</v>
      </c>
      <c r="C4" s="25" t="e">
        <f ca="1">IF(VLOOKUP(MID(CELL("filename",$A$1),FIND("]",CELL("filename",$A$1))+1,32),#REF!,2,FALSE),VLOOKUP(Abbondio!C$2,#REF!,MATCH("somme de " &amp; $A4,#REF!,0),FALSE),0)</f>
        <v>#REF!</v>
      </c>
    </row>
    <row r="5" spans="1:5" x14ac:dyDescent="0.25">
      <c r="A5" s="23">
        <v>64</v>
      </c>
      <c r="B5" s="25" t="e">
        <f ca="1">IF(VLOOKUP(MID(CELL("filename",$A$1),FIND("]",CELL("filename",$A$1))+1,32),#REF!,2,FALSE),VLOOKUP(Abbondio!B$2,#REF!,MATCH("somme de " &amp; $A5,#REF!,0),FALSE),0)</f>
        <v>#REF!</v>
      </c>
      <c r="C5" s="25" t="e">
        <f ca="1">IF(VLOOKUP(MID(CELL("filename",$A$1),FIND("]",CELL("filename",$A$1))+1,32),#REF!,2,FALSE),VLOOKUP(Abbondio!C$2,#REF!,MATCH("somme de " &amp; $A5,#REF!,0),FALSE),0)</f>
        <v>#REF!</v>
      </c>
      <c r="E5" s="25"/>
    </row>
    <row r="6" spans="1:5" x14ac:dyDescent="0.25">
      <c r="A6" s="23">
        <v>72</v>
      </c>
      <c r="B6" s="25" t="e">
        <f ca="1">IF(VLOOKUP(MID(CELL("filename",$A$1),FIND("]",CELL("filename",$A$1))+1,32),#REF!,2,FALSE),VLOOKUP(Abbondio!B$2,#REF!,MATCH("somme de " &amp; $A6,#REF!,0),FALSE),0)</f>
        <v>#REF!</v>
      </c>
      <c r="C6" s="25" t="e">
        <f ca="1">IF(VLOOKUP(MID(CELL("filename",$A$1),FIND("]",CELL("filename",$A$1))+1,32),#REF!,2,FALSE),VLOOKUP(Abbondio!C$2,#REF!,MATCH("somme de " &amp; $A6,#REF!,0),FALSE),0)</f>
        <v>#REF!</v>
      </c>
    </row>
    <row r="7" spans="1:5" x14ac:dyDescent="0.25">
      <c r="A7" s="23">
        <v>80</v>
      </c>
      <c r="B7" s="25" t="e">
        <f ca="1">IF(VLOOKUP(MID(CELL("filename",$A$1),FIND("]",CELL("filename",$A$1))+1,32),#REF!,2,FALSE),VLOOKUP(Abbondio!B$2,#REF!,MATCH("somme de " &amp; $A7,#REF!,0),FALSE),0)</f>
        <v>#REF!</v>
      </c>
      <c r="C7" s="25" t="e">
        <f ca="1">IF(VLOOKUP(MID(CELL("filename",$A$1),FIND("]",CELL("filename",$A$1))+1,32),#REF!,2,FALSE),VLOOKUP(Abbondio!C$2,#REF!,MATCH("somme de " &amp; $A7,#REF!,0),FALSE),0)</f>
        <v>#REF!</v>
      </c>
    </row>
    <row r="8" spans="1:5" x14ac:dyDescent="0.25">
      <c r="A8" s="23">
        <v>88</v>
      </c>
      <c r="B8" s="25" t="e">
        <f ca="1">IF(VLOOKUP(MID(CELL("filename",$A$1),FIND("]",CELL("filename",$A$1))+1,32),#REF!,2,FALSE),VLOOKUP(Abbondio!B$2,#REF!,MATCH("somme de " &amp; $A8,#REF!,0),FALSE),0)</f>
        <v>#REF!</v>
      </c>
      <c r="C8" s="25" t="e">
        <f ca="1">IF(VLOOKUP(MID(CELL("filename",$A$1),FIND("]",CELL("filename",$A$1))+1,32),#REF!,2,FALSE),VLOOKUP(Abbondio!C$2,#REF!,MATCH("somme de " &amp; $A8,#REF!,0),FALSE),0)</f>
        <v>#REF!</v>
      </c>
    </row>
    <row r="9" spans="1:5" x14ac:dyDescent="0.25">
      <c r="A9" s="23">
        <v>100</v>
      </c>
      <c r="B9" s="25" t="e">
        <f ca="1">IF(VLOOKUP(MID(CELL("filename",$A$1),FIND("]",CELL("filename",$A$1))+1,32),#REF!,2,FALSE),VLOOKUP(Abbondio!B$2,#REF!,MATCH("somme de " &amp; $A9,#REF!,0),FALSE),0)</f>
        <v>#REF!</v>
      </c>
      <c r="C9" s="25" t="e">
        <f ca="1">IF(VLOOKUP(MID(CELL("filename",$A$1),FIND("]",CELL("filename",$A$1))+1,32),#REF!,2,FALSE),VLOOKUP(Abbondio!C$2,#REF!,MATCH("somme de " &amp; $A9,#REF!,0),FALSE),0)</f>
        <v>#REF!</v>
      </c>
      <c r="E9" s="25"/>
    </row>
    <row r="10" spans="1:5" x14ac:dyDescent="0.25">
      <c r="A10" s="23">
        <v>113</v>
      </c>
      <c r="B10" s="25" t="e">
        <f ca="1">IF(VLOOKUP(MID(CELL("filename",$A$1),FIND("]",CELL("filename",$A$1))+1,32),#REF!,2,FALSE),VLOOKUP(Abbondio!B$2,#REF!,MATCH("somme de " &amp; $A10,#REF!,0),FALSE),0)</f>
        <v>#REF!</v>
      </c>
      <c r="C10" s="25" t="e">
        <f ca="1">IF(VLOOKUP(MID(CELL("filename",$A$1),FIND("]",CELL("filename",$A$1))+1,32),#REF!,2,FALSE),VLOOKUP(Abbondio!C$2,#REF!,MATCH("somme de " &amp; $A10,#REF!,0),FALSE),0)</f>
        <v>#REF!</v>
      </c>
    </row>
    <row r="11" spans="1:5" x14ac:dyDescent="0.25">
      <c r="A11" s="23">
        <v>125</v>
      </c>
      <c r="B11" s="25" t="e">
        <f ca="1">IF(VLOOKUP(MID(CELL("filename",$A$1),FIND("]",CELL("filename",$A$1))+1,32),#REF!,2,FALSE),VLOOKUP(Abbondio!B$2,#REF!,MATCH("somme de " &amp; $A11,#REF!,0),FALSE),0)</f>
        <v>#REF!</v>
      </c>
      <c r="C11" s="25" t="e">
        <f ca="1">IF(VLOOKUP(MID(CELL("filename",$A$1),FIND("]",CELL("filename",$A$1))+1,32),#REF!,2,FALSE),VLOOKUP(Abbondio!C$2,#REF!,MATCH("somme de " &amp; $A11,#REF!,0),FALSE),0)</f>
        <v>#REF!</v>
      </c>
      <c r="E11" s="25"/>
    </row>
    <row r="12" spans="1:5" x14ac:dyDescent="0.25">
      <c r="A12" s="23">
        <v>138</v>
      </c>
      <c r="B12" s="25" t="e">
        <f ca="1">IF(VLOOKUP(MID(CELL("filename",$A$1),FIND("]",CELL("filename",$A$1))+1,32),#REF!,2,FALSE),VLOOKUP(Abbondio!B$2,#REF!,MATCH("somme de " &amp; $A12,#REF!,0),FALSE),0)</f>
        <v>#REF!</v>
      </c>
      <c r="C12" s="25" t="e">
        <f ca="1">IF(VLOOKUP(MID(CELL("filename",$A$1),FIND("]",CELL("filename",$A$1))+1,32),#REF!,2,FALSE),VLOOKUP(Abbondio!C$2,#REF!,MATCH("somme de " &amp; $A12,#REF!,0),FALSE),0)</f>
        <v>#REF!</v>
      </c>
    </row>
    <row r="13" spans="1:5" x14ac:dyDescent="0.25">
      <c r="A13" s="23">
        <v>150</v>
      </c>
      <c r="B13" s="25" t="e">
        <f ca="1">IF(VLOOKUP(MID(CELL("filename",$A$1),FIND("]",CELL("filename",$A$1))+1,32),#REF!,2,FALSE),VLOOKUP(Abbondio!B$2,#REF!,MATCH("somme de " &amp; $A13,#REF!,0),FALSE),0)</f>
        <v>#REF!</v>
      </c>
      <c r="C13" s="25" t="e">
        <f ca="1">IF(VLOOKUP(MID(CELL("filename",$A$1),FIND("]",CELL("filename",$A$1))+1,32),#REF!,2,FALSE),VLOOKUP(Abbondio!C$2,#REF!,MATCH("somme de " &amp; $A13,#REF!,0),FALSE),0)</f>
        <v>#REF!</v>
      </c>
      <c r="E13" s="25"/>
    </row>
    <row r="14" spans="1:5" x14ac:dyDescent="0.25">
      <c r="A14" s="23">
        <v>163</v>
      </c>
      <c r="B14" s="25" t="e">
        <f ca="1">IF(VLOOKUP(MID(CELL("filename",$A$1),FIND("]",CELL("filename",$A$1))+1,32),#REF!,2,FALSE),VLOOKUP(Abbondio!B$2,#REF!,MATCH("somme de " &amp; $A14,#REF!,0),FALSE),0)</f>
        <v>#REF!</v>
      </c>
      <c r="C14" s="25" t="e">
        <f ca="1">IF(VLOOKUP(MID(CELL("filename",$A$1),FIND("]",CELL("filename",$A$1))+1,32),#REF!,2,FALSE),VLOOKUP(Abbondio!C$2,#REF!,MATCH("somme de " &amp; $A14,#REF!,0),FALSE),0)</f>
        <v>#REF!</v>
      </c>
      <c r="E14" s="25"/>
    </row>
    <row r="15" spans="1:5" x14ac:dyDescent="0.25">
      <c r="A15" s="23">
        <v>175</v>
      </c>
      <c r="B15" s="25" t="e">
        <f ca="1">IF(VLOOKUP(MID(CELL("filename",$A$1),FIND("]",CELL("filename",$A$1))+1,32),#REF!,2,FALSE),VLOOKUP(Abbondio!B$2,#REF!,MATCH("somme de " &amp; $A15,#REF!,0),FALSE),0)</f>
        <v>#REF!</v>
      </c>
      <c r="C15" s="25" t="e">
        <f ca="1">IF(VLOOKUP(MID(CELL("filename",$A$1),FIND("]",CELL("filename",$A$1))+1,32),#REF!,2,FALSE),VLOOKUP(Abbondio!C$2,#REF!,MATCH("somme de " &amp; $A15,#REF!,0),FALSE),0)</f>
        <v>#REF!</v>
      </c>
      <c r="E15" s="25"/>
    </row>
    <row r="16" spans="1:5" x14ac:dyDescent="0.25">
      <c r="A16" s="23">
        <v>198</v>
      </c>
      <c r="B16" s="25" t="e">
        <f ca="1">IF(VLOOKUP(MID(CELL("filename",$A$1),FIND("]",CELL("filename",$A$1))+1,32),#REF!,2,FALSE),VLOOKUP(Abbondio!B$2,#REF!,MATCH("somme de " &amp; $A16,#REF!,0),FALSE),0)</f>
        <v>#REF!</v>
      </c>
      <c r="C16" s="25" t="e">
        <f ca="1">IF(VLOOKUP(MID(CELL("filename",$A$1),FIND("]",CELL("filename",$A$1))+1,32),#REF!,2,FALSE),VLOOKUP(Abbondio!C$2,#REF!,MATCH("somme de " &amp; $A16,#REF!,0),FALSE),0)</f>
        <v>#REF!</v>
      </c>
    </row>
    <row r="17" spans="1:5" x14ac:dyDescent="0.25">
      <c r="A17" s="23">
        <v>216</v>
      </c>
      <c r="B17" s="25" t="e">
        <f ca="1">IF(VLOOKUP(MID(CELL("filename",$A$1),FIND("]",CELL("filename",$A$1))+1,32),#REF!,2,FALSE),VLOOKUP(Abbondio!B$2,#REF!,MATCH("somme de " &amp; $A17,#REF!,0),FALSE),0)</f>
        <v>#REF!</v>
      </c>
      <c r="C17" s="25" t="e">
        <f ca="1">IF(VLOOKUP(MID(CELL("filename",$A$1),FIND("]",CELL("filename",$A$1))+1,32),#REF!,2,FALSE),VLOOKUP(Abbondio!C$2,#REF!,MATCH("somme de " &amp; $A17,#REF!,0),FALSE),0)</f>
        <v>#REF!</v>
      </c>
    </row>
    <row r="18" spans="1:5" x14ac:dyDescent="0.25">
      <c r="A18" s="23">
        <v>240</v>
      </c>
      <c r="B18" s="25" t="e">
        <f ca="1">IF(VLOOKUP(MID(CELL("filename",$A$1),FIND("]",CELL("filename",$A$1))+1,32),#REF!,2,FALSE),VLOOKUP(Abbondio!B$2,#REF!,MATCH("somme de " &amp; $A18,#REF!,0),FALSE),0)</f>
        <v>#REF!</v>
      </c>
      <c r="C18" s="25" t="e">
        <f ca="1">IF(VLOOKUP(MID(CELL("filename",$A$1),FIND("]",CELL("filename",$A$1))+1,32),#REF!,2,FALSE),VLOOKUP(Abbondio!C$2,#REF!,MATCH("somme de " &amp; $A18,#REF!,0),FALSE),0)</f>
        <v>#REF!</v>
      </c>
    </row>
    <row r="26" spans="1:5" x14ac:dyDescent="0.25">
      <c r="E26" s="25"/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6"/>
  <sheetViews>
    <sheetView zoomScaleNormal="100" workbookViewId="0">
      <selection activeCell="E19" sqref="E19"/>
    </sheetView>
  </sheetViews>
  <sheetFormatPr baseColWidth="10" defaultRowHeight="12.5" x14ac:dyDescent="0.25"/>
  <cols>
    <col min="1" max="1" width="20.1796875" customWidth="1"/>
    <col min="5" max="5" width="12.1796875" customWidth="1"/>
    <col min="6" max="6" width="12.36328125" customWidth="1"/>
  </cols>
  <sheetData>
    <row r="1" spans="1:5" ht="20" x14ac:dyDescent="0.4">
      <c r="A1" s="34" t="s">
        <v>32</v>
      </c>
      <c r="B1" s="34"/>
      <c r="C1" s="34"/>
    </row>
    <row r="2" spans="1:5" s="24" customFormat="1" ht="14" x14ac:dyDescent="0.3">
      <c r="A2" s="24" t="s">
        <v>40</v>
      </c>
      <c r="B2" s="24" t="s">
        <v>33</v>
      </c>
      <c r="C2" s="24" t="s">
        <v>31</v>
      </c>
    </row>
    <row r="3" spans="1:5" x14ac:dyDescent="0.25">
      <c r="A3" s="28">
        <v>175</v>
      </c>
      <c r="B3" s="25" t="e">
        <f ca="1">IF(VLOOKUP(MID(CELL("filename",$A$1),FIND("]",CELL("filename",$A$1))+1,32),TCD!$A$1:$AE$230,2,FALSE),VLOOKUP(Alibert!B$2,TCD!$A$1:$AE$230,MATCH("somme de " &amp; $A3,TCD!$A$1:$AE$1,0),FALSE),0)</f>
        <v>#N/A</v>
      </c>
      <c r="C3" s="25" t="e">
        <f ca="1">IF(VLOOKUP(MID(CELL("filename",$A$1),FIND("]",CELL("filename",$A$1))+1,32),TCD!$A$1:$AE$230,2,FALSE),VLOOKUP(Alibert!C$2,TCD!$A$1:$AE$230,MATCH("somme de " &amp; $A3,TCD!$A$1:$AE$1,0),FALSE),0)</f>
        <v>#N/A</v>
      </c>
    </row>
    <row r="4" spans="1:5" x14ac:dyDescent="0.25">
      <c r="A4" s="28">
        <v>198</v>
      </c>
      <c r="B4" s="25" t="e">
        <f ca="1">IF(VLOOKUP(MID(CELL("filename",$A$1),FIND("]",CELL("filename",$A$1))+1,32),TCD!$A$1:$AE$230,2,FALSE),VLOOKUP(Alibert!B$2,TCD!$A$1:$AE$230,MATCH("somme de " &amp; $A4,TCD!$A$1:$AE$1,0),FALSE),0)</f>
        <v>#N/A</v>
      </c>
      <c r="C4" s="25" t="e">
        <f ca="1">IF(VLOOKUP(MID(CELL("filename",$A$1),FIND("]",CELL("filename",$A$1))+1,32),TCD!$A$1:$AE$230,2,FALSE),VLOOKUP(Alibert!C$2,TCD!$A$1:$AE$230,MATCH("somme de " &amp; $A4,TCD!$A$1:$AE$1,0),FALSE),0)</f>
        <v>#N/A</v>
      </c>
    </row>
    <row r="5" spans="1:5" x14ac:dyDescent="0.25">
      <c r="A5" s="28">
        <v>216</v>
      </c>
      <c r="B5" s="25" t="e">
        <f ca="1">IF(VLOOKUP(MID(CELL("filename",$A$1),FIND("]",CELL("filename",$A$1))+1,32),TCD!$A$1:$AE$230,2,FALSE),VLOOKUP(Alibert!B$2,TCD!$A$1:$AE$230,MATCH("somme de " &amp; $A5,TCD!$A$1:$AE$1,0),FALSE),0)</f>
        <v>#N/A</v>
      </c>
      <c r="C5" s="25" t="e">
        <f ca="1">IF(VLOOKUP(MID(CELL("filename",$A$1),FIND("]",CELL("filename",$A$1))+1,32),TCD!$A$1:$AE$230,2,FALSE),VLOOKUP(Alibert!C$2,TCD!$A$1:$AE$230,MATCH("somme de " &amp; $A5,TCD!$A$1:$AE$1,0),FALSE),0)</f>
        <v>#N/A</v>
      </c>
      <c r="E5" s="25"/>
    </row>
    <row r="6" spans="1:5" x14ac:dyDescent="0.25">
      <c r="A6" s="28">
        <v>88</v>
      </c>
      <c r="B6" s="25" t="e">
        <f ca="1">IF(VLOOKUP(MID(CELL("filename",$A$1),FIND("]",CELL("filename",$A$1))+1,32),TCD!$A$1:$AE$230,2,FALSE),VLOOKUP(Alibert!B$2,TCD!$A$1:$AE$230,MATCH("somme de " &amp; $A6,TCD!$A$1:$AE$1,0),FALSE),0)</f>
        <v>#N/A</v>
      </c>
      <c r="C6" s="25" t="e">
        <f ca="1">IF(VLOOKUP(MID(CELL("filename",$A$1),FIND("]",CELL("filename",$A$1))+1,32),TCD!$A$1:$AE$230,2,FALSE),VLOOKUP(Alibert!C$2,TCD!$A$1:$AE$230,MATCH("somme de " &amp; $A6,TCD!$A$1:$AE$1,0),FALSE),0)</f>
        <v>#N/A</v>
      </c>
    </row>
    <row r="7" spans="1:5" x14ac:dyDescent="0.25">
      <c r="A7" s="28">
        <v>163</v>
      </c>
      <c r="B7" s="25" t="e">
        <f ca="1">IF(VLOOKUP(MID(CELL("filename",$A$1),FIND("]",CELL("filename",$A$1))+1,32),TCD!$A$1:$AE$230,2,FALSE),VLOOKUP(Alibert!B$2,TCD!$A$1:$AE$230,MATCH("somme de " &amp; $A7,TCD!$A$1:$AE$1,0),FALSE),0)</f>
        <v>#N/A</v>
      </c>
      <c r="C7" s="25" t="e">
        <f ca="1">IF(VLOOKUP(MID(CELL("filename",$A$1),FIND("]",CELL("filename",$A$1))+1,32),TCD!$A$1:$AE$230,2,FALSE),VLOOKUP(Alibert!C$2,TCD!$A$1:$AE$230,MATCH("somme de " &amp; $A7,TCD!$A$1:$AE$1,0),FALSE),0)</f>
        <v>#N/A</v>
      </c>
    </row>
    <row r="8" spans="1:5" x14ac:dyDescent="0.25">
      <c r="A8" s="28">
        <v>150</v>
      </c>
      <c r="B8" s="25" t="e">
        <f ca="1">IF(VLOOKUP(MID(CELL("filename",$A$1),FIND("]",CELL("filename",$A$1))+1,32),TCD!$A$1:$AE$230,2,FALSE),VLOOKUP(Alibert!B$2,TCD!$A$1:$AE$230,MATCH("somme de " &amp; $A8,TCD!$A$1:$AE$1,0),FALSE),0)</f>
        <v>#N/A</v>
      </c>
      <c r="C8" s="25" t="e">
        <f ca="1">IF(VLOOKUP(MID(CELL("filename",$A$1),FIND("]",CELL("filename",$A$1))+1,32),TCD!$A$1:$AE$230,2,FALSE),VLOOKUP(Alibert!C$2,TCD!$A$1:$AE$230,MATCH("somme de " &amp; $A8,TCD!$A$1:$AE$1,0),FALSE),0)</f>
        <v>#N/A</v>
      </c>
    </row>
    <row r="9" spans="1:5" x14ac:dyDescent="0.25">
      <c r="A9" s="28">
        <v>138</v>
      </c>
      <c r="B9" s="25" t="e">
        <f ca="1">IF(VLOOKUP(MID(CELL("filename",$A$1),FIND("]",CELL("filename",$A$1))+1,32),TCD!$A$1:$AE$230,2,FALSE),VLOOKUP(Alibert!B$2,TCD!$A$1:$AE$230,MATCH("somme de " &amp; $A9,TCD!$A$1:$AE$1,0),FALSE),0)</f>
        <v>#N/A</v>
      </c>
      <c r="C9" s="25" t="e">
        <f ca="1">IF(VLOOKUP(MID(CELL("filename",$A$1),FIND("]",CELL("filename",$A$1))+1,32),TCD!$A$1:$AE$230,2,FALSE),VLOOKUP(Alibert!C$2,TCD!$A$1:$AE$230,MATCH("somme de " &amp; $A9,TCD!$A$1:$AE$1,0),FALSE),0)</f>
        <v>#N/A</v>
      </c>
      <c r="E9" s="25"/>
    </row>
    <row r="10" spans="1:5" x14ac:dyDescent="0.25">
      <c r="A10" s="28">
        <v>125</v>
      </c>
      <c r="B10" s="25" t="e">
        <f ca="1">IF(VLOOKUP(MID(CELL("filename",$A$1),FIND("]",CELL("filename",$A$1))+1,32),TCD!$A$1:$AE$230,2,FALSE),VLOOKUP(Alibert!B$2,TCD!$A$1:$AE$230,MATCH("somme de " &amp; $A10,TCD!$A$1:$AE$1,0),FALSE),0)</f>
        <v>#N/A</v>
      </c>
      <c r="C10" s="25" t="e">
        <f ca="1">IF(VLOOKUP(MID(CELL("filename",$A$1),FIND("]",CELL("filename",$A$1))+1,32),TCD!$A$1:$AE$230,2,FALSE),VLOOKUP(Alibert!C$2,TCD!$A$1:$AE$230,MATCH("somme de " &amp; $A10,TCD!$A$1:$AE$1,0),FALSE),0)</f>
        <v>#N/A</v>
      </c>
    </row>
    <row r="11" spans="1:5" x14ac:dyDescent="0.25">
      <c r="A11" s="28">
        <v>113</v>
      </c>
      <c r="B11" s="25" t="e">
        <f ca="1">IF(VLOOKUP(MID(CELL("filename",$A$1),FIND("]",CELL("filename",$A$1))+1,32),TCD!$A$1:$AE$230,2,FALSE),VLOOKUP(Alibert!B$2,TCD!$A$1:$AE$230,MATCH("somme de " &amp; $A11,TCD!$A$1:$AE$1,0),FALSE),0)</f>
        <v>#N/A</v>
      </c>
      <c r="C11" s="25" t="e">
        <f ca="1">IF(VLOOKUP(MID(CELL("filename",$A$1),FIND("]",CELL("filename",$A$1))+1,32),TCD!$A$1:$AE$230,2,FALSE),VLOOKUP(Alibert!C$2,TCD!$A$1:$AE$230,MATCH("somme de " &amp; $A11,TCD!$A$1:$AE$1,0),FALSE),0)</f>
        <v>#N/A</v>
      </c>
      <c r="E11" s="25"/>
    </row>
    <row r="12" spans="1:5" x14ac:dyDescent="0.25">
      <c r="A12" s="28">
        <v>100</v>
      </c>
      <c r="B12" s="25" t="e">
        <f ca="1">IF(VLOOKUP(MID(CELL("filename",$A$1),FIND("]",CELL("filename",$A$1))+1,32),TCD!$A$1:$AE$230,2,FALSE),VLOOKUP(Alibert!B$2,TCD!$A$1:$AE$230,MATCH("somme de " &amp; $A12,TCD!$A$1:$AE$1,0),FALSE),0)</f>
        <v>#N/A</v>
      </c>
      <c r="C12" s="25" t="e">
        <f ca="1">IF(VLOOKUP(MID(CELL("filename",$A$1),FIND("]",CELL("filename",$A$1))+1,32),TCD!$A$1:$AE$230,2,FALSE),VLOOKUP(Alibert!C$2,TCD!$A$1:$AE$230,MATCH("somme de " &amp; $A12,TCD!$A$1:$AE$1,0),FALSE),0)</f>
        <v>#N/A</v>
      </c>
    </row>
    <row r="13" spans="1:5" x14ac:dyDescent="0.25">
      <c r="A13" s="28">
        <v>64</v>
      </c>
      <c r="B13" s="25" t="e">
        <f ca="1">IF(VLOOKUP(MID(CELL("filename",$A$1),FIND("]",CELL("filename",$A$1))+1,32),TCD!$A$1:$AE$230,2,FALSE),VLOOKUP(Alibert!B$2,TCD!$A$1:$AE$230,MATCH("somme de " &amp; $A13,TCD!$A$1:$AE$1,0),FALSE),0)</f>
        <v>#N/A</v>
      </c>
      <c r="C13" s="25" t="e">
        <f ca="1">IF(VLOOKUP(MID(CELL("filename",$A$1),FIND("]",CELL("filename",$A$1))+1,32),TCD!$A$1:$AE$230,2,FALSE),VLOOKUP(Alibert!C$2,TCD!$A$1:$AE$230,MATCH("somme de " &amp; $A13,TCD!$A$1:$AE$1,0),FALSE),0)</f>
        <v>#N/A</v>
      </c>
      <c r="E13" s="25"/>
    </row>
    <row r="14" spans="1:5" x14ac:dyDescent="0.25">
      <c r="A14" s="28">
        <v>72</v>
      </c>
      <c r="B14" s="25" t="e">
        <f ca="1">IF(VLOOKUP(MID(CELL("filename",$A$1),FIND("]",CELL("filename",$A$1))+1,32),TCD!$A$1:$AE$230,2,FALSE),VLOOKUP(Alibert!B$2,TCD!$A$1:$AE$230,MATCH("somme de " &amp; $A14,TCD!$A$1:$AE$1,0),FALSE),0)</f>
        <v>#N/A</v>
      </c>
      <c r="C14" s="25" t="e">
        <f ca="1">IF(VLOOKUP(MID(CELL("filename",$A$1),FIND("]",CELL("filename",$A$1))+1,32),TCD!$A$1:$AE$230,2,FALSE),VLOOKUP(Alibert!C$2,TCD!$A$1:$AE$230,MATCH("somme de " &amp; $A14,TCD!$A$1:$AE$1,0),FALSE),0)</f>
        <v>#N/A</v>
      </c>
      <c r="E14" s="25"/>
    </row>
    <row r="15" spans="1:5" x14ac:dyDescent="0.25">
      <c r="A15" s="28">
        <v>80</v>
      </c>
      <c r="B15" s="25" t="e">
        <f ca="1">IF(VLOOKUP(MID(CELL("filename",$A$1),FIND("]",CELL("filename",$A$1))+1,32),TCD!$A$1:$AE$230,2,FALSE),VLOOKUP(Alibert!B$2,TCD!$A$1:$AE$230,MATCH("somme de " &amp; $A15,TCD!$A$1:$AE$1,0),FALSE),0)</f>
        <v>#N/A</v>
      </c>
      <c r="C15" s="25" t="e">
        <f ca="1">IF(VLOOKUP(MID(CELL("filename",$A$1),FIND("]",CELL("filename",$A$1))+1,32),TCD!$A$1:$AE$230,2,FALSE),VLOOKUP(Alibert!C$2,TCD!$A$1:$AE$230,MATCH("somme de " &amp; $A15,TCD!$A$1:$AE$1,0),FALSE),0)</f>
        <v>#N/A</v>
      </c>
      <c r="E15" s="25"/>
    </row>
    <row r="16" spans="1:5" x14ac:dyDescent="0.25">
      <c r="A16" s="28">
        <v>240</v>
      </c>
      <c r="B16" s="25" t="e">
        <f ca="1">IF(VLOOKUP(MID(CELL("filename",$A$1),FIND("]",CELL("filename",$A$1))+1,32),TCD!$A$1:$AE$230,2,FALSE),VLOOKUP(Alibert!B$2,TCD!$A$1:$AE$230,MATCH("somme de " &amp; $A16,TCD!$A$1:$AE$1,0),FALSE),0)</f>
        <v>#N/A</v>
      </c>
      <c r="C16" s="25" t="e">
        <f ca="1">IF(VLOOKUP(MID(CELL("filename",$A$1),FIND("]",CELL("filename",$A$1))+1,32),TCD!$A$1:$AE$230,2,FALSE),VLOOKUP(Alibert!C$2,TCD!$A$1:$AE$230,MATCH("somme de " &amp; $A16,TCD!$A$1:$AE$1,0),FALSE),0)</f>
        <v>#N/A</v>
      </c>
    </row>
    <row r="17" spans="1:5" x14ac:dyDescent="0.25">
      <c r="A17" s="28" t="s">
        <v>53</v>
      </c>
      <c r="B17" s="25" t="e">
        <f ca="1">IF(VLOOKUP(MID(CELL("filename",$A$1),FIND("]",CELL("filename",$A$1))+1,32),TCD!$A$1:$AE$230,2,FALSE),VLOOKUP(Alibert!B$2,TCD!$A$1:$AE$230,MATCH("somme de " &amp; $A17,TCD!$A$1:$AE$1,0),FALSE),0)</f>
        <v>#N/A</v>
      </c>
      <c r="C17" s="25" t="e">
        <f ca="1">IF(VLOOKUP(MID(CELL("filename",$A$1),FIND("]",CELL("filename",$A$1))+1,32),TCD!$A$1:$AE$230,2,FALSE),VLOOKUP(Alibert!C$2,TCD!$A$1:$AE$230,MATCH("somme de " &amp; $A17,TCD!$A$1:$AE$1,0),FALSE),0)</f>
        <v>#N/A</v>
      </c>
    </row>
    <row r="18" spans="1:5" x14ac:dyDescent="0.25">
      <c r="A18" s="28" t="s">
        <v>50</v>
      </c>
      <c r="B18" s="25" t="e">
        <f ca="1">IF(VLOOKUP(MID(CELL("filename",$A$1),FIND("]",CELL("filename",$A$1))+1,32),TCD!$A$1:$AE$230,2,FALSE),VLOOKUP(Alibert!B$2,TCD!$A$1:$AE$230,MATCH("somme de " &amp; $A18,TCD!$A$1:$AE$1,0),FALSE),0)</f>
        <v>#N/A</v>
      </c>
      <c r="C18" s="25" t="e">
        <f ca="1">IF(VLOOKUP(MID(CELL("filename",$A$1),FIND("]",CELL("filename",$A$1))+1,32),TCD!$A$1:$AE$230,2,FALSE),VLOOKUP(Alibert!C$2,TCD!$A$1:$AE$230,MATCH("somme de " &amp; $A18,TCD!$A$1:$AE$1,0),FALSE),0)</f>
        <v>#N/A</v>
      </c>
    </row>
    <row r="19" spans="1:5" x14ac:dyDescent="0.25">
      <c r="A19" s="28" t="s">
        <v>52</v>
      </c>
      <c r="B19" s="25" t="e">
        <f ca="1">IF(VLOOKUP(MID(CELL("filename",$A$1),FIND("]",CELL("filename",$A$1))+1,32),TCD!$A$1:$AE$230,2,FALSE),VLOOKUP(Alibert!B$2,TCD!$A$1:$AE$230,MATCH("somme de " &amp; $A19,TCD!$A$1:$AE$1,0),FALSE),0)</f>
        <v>#N/A</v>
      </c>
      <c r="C19" s="25" t="e">
        <f ca="1">IF(VLOOKUP(MID(CELL("filename",$A$1),FIND("]",CELL("filename",$A$1))+1,32),TCD!$A$1:$AE$230,2,FALSE),VLOOKUP(Alibert!C$2,TCD!$A$1:$AE$230,MATCH("somme de " &amp; $A19,TCD!$A$1:$AE$1,0),FALSE),0)</f>
        <v>#N/A</v>
      </c>
    </row>
    <row r="20" spans="1:5" x14ac:dyDescent="0.25">
      <c r="A20" s="28" t="s">
        <v>54</v>
      </c>
      <c r="B20" s="25" t="e">
        <f ca="1">IF(VLOOKUP(MID(CELL("filename",$A$1),FIND("]",CELL("filename",$A$1))+1,32),TCD!$A$1:$AE$230,2,FALSE),VLOOKUP(Alibert!B$2,TCD!$A$1:$AE$230,MATCH("somme de " &amp; $A20,TCD!$A$1:$AE$1,0),FALSE),0)</f>
        <v>#N/A</v>
      </c>
      <c r="C20" s="25" t="e">
        <f ca="1">IF(VLOOKUP(MID(CELL("filename",$A$1),FIND("]",CELL("filename",$A$1))+1,32),TCD!$A$1:$AE$230,2,FALSE),VLOOKUP(Alibert!C$2,TCD!$A$1:$AE$230,MATCH("somme de " &amp; $A20,TCD!$A$1:$AE$1,0),FALSE),0)</f>
        <v>#N/A</v>
      </c>
    </row>
    <row r="26" spans="1:5" x14ac:dyDescent="0.25">
      <c r="E26" s="25"/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3"/>
  <sheetViews>
    <sheetView topLeftCell="J1" workbookViewId="0">
      <selection activeCell="L9" sqref="L9"/>
    </sheetView>
  </sheetViews>
  <sheetFormatPr baseColWidth="10" defaultRowHeight="13" x14ac:dyDescent="0.3"/>
  <cols>
    <col min="1" max="1" width="21.81640625" style="26" bestFit="1" customWidth="1"/>
  </cols>
  <sheetData>
    <row r="1" spans="1:2" x14ac:dyDescent="0.3">
      <c r="A1" s="26" t="s">
        <v>34</v>
      </c>
      <c r="B1" t="s">
        <v>35</v>
      </c>
    </row>
    <row r="3" spans="1:2" x14ac:dyDescent="0.3">
      <c r="A3" s="26" t="s">
        <v>36</v>
      </c>
      <c r="B3" t="s">
        <v>37</v>
      </c>
    </row>
    <row r="5" spans="1:2" x14ac:dyDescent="0.3">
      <c r="B5" s="25" t="s">
        <v>38</v>
      </c>
    </row>
    <row r="6" spans="1:2" x14ac:dyDescent="0.3">
      <c r="B6" s="25" t="s">
        <v>39</v>
      </c>
    </row>
    <row r="8" spans="1:2" x14ac:dyDescent="0.3">
      <c r="A8" s="26" t="s">
        <v>42</v>
      </c>
      <c r="B8" t="s">
        <v>41</v>
      </c>
    </row>
    <row r="11" spans="1:2" x14ac:dyDescent="0.3">
      <c r="A11" s="26" t="s">
        <v>43</v>
      </c>
      <c r="B11" t="s">
        <v>44</v>
      </c>
    </row>
    <row r="12" spans="1:2" x14ac:dyDescent="0.3">
      <c r="B12" t="s">
        <v>45</v>
      </c>
    </row>
    <row r="13" spans="1:2" x14ac:dyDescent="0.3">
      <c r="B13" t="s">
        <v>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J5"/>
  <sheetViews>
    <sheetView workbookViewId="0">
      <selection activeCell="G2" sqref="G2"/>
    </sheetView>
  </sheetViews>
  <sheetFormatPr baseColWidth="10" defaultRowHeight="12.5" x14ac:dyDescent="0.25"/>
  <sheetData>
    <row r="1" spans="3:10" x14ac:dyDescent="0.25">
      <c r="C1" s="36">
        <v>10</v>
      </c>
      <c r="D1" s="36"/>
      <c r="E1" s="32">
        <v>1</v>
      </c>
      <c r="G1">
        <f>VLOOKUP(10,C1:E10,3,FALSE)</f>
        <v>1</v>
      </c>
    </row>
    <row r="2" spans="3:10" x14ac:dyDescent="0.25">
      <c r="C2" s="32">
        <v>20</v>
      </c>
      <c r="D2" s="32"/>
      <c r="E2" s="32">
        <v>2</v>
      </c>
      <c r="G2">
        <f>VLOOKUP(20,C1:E11,3,FALSE)</f>
        <v>2</v>
      </c>
    </row>
    <row r="3" spans="3:10" x14ac:dyDescent="0.25">
      <c r="C3" s="32">
        <v>30</v>
      </c>
      <c r="D3" s="32"/>
      <c r="E3" s="32">
        <v>3</v>
      </c>
    </row>
    <row r="4" spans="3:10" x14ac:dyDescent="0.25">
      <c r="C4" s="32">
        <v>40</v>
      </c>
      <c r="D4" s="32"/>
      <c r="E4" s="32">
        <v>4</v>
      </c>
    </row>
    <row r="5" spans="3:10" x14ac:dyDescent="0.25">
      <c r="C5" s="36">
        <v>50</v>
      </c>
      <c r="D5" s="36"/>
      <c r="E5" s="33" t="s">
        <v>84</v>
      </c>
      <c r="G5">
        <f>VLOOKUP(50,C1:L11,7,FALSE)</f>
        <v>55</v>
      </c>
      <c r="I5" s="35">
        <v>55</v>
      </c>
      <c r="J5" s="35"/>
    </row>
  </sheetData>
  <mergeCells count="3">
    <mergeCell ref="I5:J5"/>
    <mergeCell ref="C5:D5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parametres</vt:lpstr>
      <vt:lpstr>data</vt:lpstr>
      <vt:lpstr>TCD</vt:lpstr>
      <vt:lpstr>Abbondio</vt:lpstr>
      <vt:lpstr>Alibert</vt:lpstr>
      <vt:lpstr>Formules</vt:lpstr>
      <vt:lpstr>test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Timothée Fournié</cp:lastModifiedBy>
  <cp:lastPrinted>2009-12-21T13:54:36Z</cp:lastPrinted>
  <dcterms:created xsi:type="dcterms:W3CDTF">2008-07-16T12:06:33Z</dcterms:created>
  <dcterms:modified xsi:type="dcterms:W3CDTF">2018-09-21T09:41:45Z</dcterms:modified>
</cp:coreProperties>
</file>