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680" windowHeight="12855" activeTab="6"/>
  </bookViews>
  <sheets>
    <sheet name="Gestion" sheetId="1" r:id="rId1"/>
    <sheet name="Clients" sheetId="2" r:id="rId2"/>
    <sheet name="Vendeurs" sheetId="3" r:id="rId3"/>
    <sheet name="Direction" sheetId="4" r:id="rId4"/>
    <sheet name="Livraisons" sheetId="5" r:id="rId5"/>
    <sheet name="Produits" sheetId="7" r:id="rId6"/>
    <sheet name="Stock" sheetId="6" r:id="rId7"/>
    <sheet name="Commendes" sheetId="8" r:id="rId8"/>
    <sheet name="Reductions" sheetId="9" r:id="rId9"/>
    <sheet name="Facturation" sheetId="10" r:id="rId10"/>
    <sheet name="Fourniseurs" sheetId="11" r:id="rId11"/>
    <sheet name="Suivit Vendeurs" sheetId="12" r:id="rId12"/>
  </sheets>
  <calcPr calcId="145621"/>
</workbook>
</file>

<file path=xl/calcChain.xml><?xml version="1.0" encoding="utf-8"?>
<calcChain xmlns="http://schemas.openxmlformats.org/spreadsheetml/2006/main">
  <c r="E4" i="6" l="1"/>
  <c r="J7" i="1" l="1"/>
  <c r="J6" i="1"/>
  <c r="J5" i="1"/>
  <c r="J4" i="1"/>
  <c r="J3" i="1"/>
  <c r="D4" i="6"/>
  <c r="J2" i="1" s="1"/>
  <c r="C1" i="7"/>
  <c r="D9" i="6"/>
  <c r="D8" i="6"/>
  <c r="D7" i="6"/>
  <c r="D6" i="6"/>
  <c r="D5" i="6"/>
  <c r="A5" i="6"/>
  <c r="A4" i="6" l="1"/>
  <c r="A9" i="6" l="1"/>
  <c r="A8" i="6"/>
  <c r="A7" i="6"/>
  <c r="A6" i="6"/>
</calcChain>
</file>

<file path=xl/sharedStrings.xml><?xml version="1.0" encoding="utf-8"?>
<sst xmlns="http://schemas.openxmlformats.org/spreadsheetml/2006/main" count="163" uniqueCount="122">
  <si>
    <t>Vendeurs</t>
  </si>
  <si>
    <t>Reductions</t>
  </si>
  <si>
    <t>Facturation</t>
  </si>
  <si>
    <t>Clients</t>
  </si>
  <si>
    <t>Livraisons</t>
  </si>
  <si>
    <t>Stock</t>
  </si>
  <si>
    <t>Produits</t>
  </si>
  <si>
    <t>Nom</t>
  </si>
  <si>
    <t>Prenom</t>
  </si>
  <si>
    <t>Num Client</t>
  </si>
  <si>
    <t>Adresse</t>
  </si>
  <si>
    <t>Telphone</t>
  </si>
  <si>
    <t>Mail</t>
  </si>
  <si>
    <t>Titre</t>
  </si>
  <si>
    <t>Vendeur</t>
  </si>
  <si>
    <t>Date Payement</t>
  </si>
  <si>
    <t>Produit</t>
  </si>
  <si>
    <t>Numero</t>
  </si>
  <si>
    <t>Martelo Expreso</t>
  </si>
  <si>
    <t>Martelo Ciciliana</t>
  </si>
  <si>
    <t>Martelo Lungo</t>
  </si>
  <si>
    <t>intensité</t>
  </si>
  <si>
    <t>Bellaroma Intesso Expreso</t>
  </si>
  <si>
    <t>Fourniseur</t>
  </si>
  <si>
    <t>Entreprise</t>
  </si>
  <si>
    <t>Pays</t>
  </si>
  <si>
    <t>Num Comande</t>
  </si>
  <si>
    <t>Num Vendeur</t>
  </si>
  <si>
    <t>Date Livraison</t>
  </si>
  <si>
    <t>Date Comande</t>
  </si>
  <si>
    <t>Fourniseurs</t>
  </si>
  <si>
    <t>Bellaroma Clasico Expreso</t>
  </si>
  <si>
    <t>Bellaroma Viola Expreso</t>
  </si>
  <si>
    <t>A.0001</t>
  </si>
  <si>
    <t>B.0002</t>
  </si>
  <si>
    <t>C.0003</t>
  </si>
  <si>
    <t>D.0004</t>
  </si>
  <si>
    <t>E.0005</t>
  </si>
  <si>
    <t>F.0006</t>
  </si>
  <si>
    <t>Date du Payement
 Salaire</t>
  </si>
  <si>
    <t>Pierre</t>
  </si>
  <si>
    <t>Dufour</t>
  </si>
  <si>
    <t>Route de la boverie 75 Bis
1022 Nantes</t>
  </si>
  <si>
    <t>France</t>
  </si>
  <si>
    <t>V.224</t>
  </si>
  <si>
    <t>Mario</t>
  </si>
  <si>
    <t>Caputo</t>
  </si>
  <si>
    <t>V.225</t>
  </si>
  <si>
    <t>V.226</t>
  </si>
  <si>
    <t>Via palazo 25
1425 Bologna</t>
  </si>
  <si>
    <t>Italie</t>
  </si>
  <si>
    <t>capouto-m-@cafeprom .com</t>
  </si>
  <si>
    <t>dufour-p-@cafeprom .com</t>
  </si>
  <si>
    <t>pepe-l-@cafeprom .com</t>
  </si>
  <si>
    <t>Pepe</t>
  </si>
  <si>
    <t>Llorca</t>
  </si>
  <si>
    <t>Calle raoul Casal 34
2000 Madrid</t>
  </si>
  <si>
    <t>Espagne</t>
  </si>
  <si>
    <t>0031 304 26 35</t>
  </si>
  <si>
    <t>0033 025 72 05</t>
  </si>
  <si>
    <t>0034 102 21 58</t>
  </si>
  <si>
    <t>Poirot</t>
  </si>
  <si>
    <t>Hercule</t>
  </si>
  <si>
    <t>D.00001</t>
  </si>
  <si>
    <t xml:space="preserve">Num </t>
  </si>
  <si>
    <t>0031 306 32 02</t>
  </si>
  <si>
    <t>Directeur</t>
  </si>
  <si>
    <t>Sous
Directeur</t>
  </si>
  <si>
    <t>Responsable
Ventes</t>
  </si>
  <si>
    <t>Karim</t>
  </si>
  <si>
    <t>Mazic</t>
  </si>
  <si>
    <t>Palomar</t>
  </si>
  <si>
    <t>Maria</t>
  </si>
  <si>
    <t>pierette</t>
  </si>
  <si>
    <t>Bonnod</t>
  </si>
  <si>
    <t>Marcel</t>
  </si>
  <si>
    <t>Dominique</t>
  </si>
  <si>
    <t>Secretaire</t>
  </si>
  <si>
    <t>Comptable</t>
  </si>
  <si>
    <t>D.00002</t>
  </si>
  <si>
    <t>D.00003</t>
  </si>
  <si>
    <t>D.00004</t>
  </si>
  <si>
    <t>D.00005</t>
  </si>
  <si>
    <t>Route du Moulin
2015 Bruxeles</t>
  </si>
  <si>
    <t>Belgique</t>
  </si>
  <si>
    <t>Maroc</t>
  </si>
  <si>
    <t>Route Isouf Benaoi 45 Bis
3556 Casablanca</t>
  </si>
  <si>
    <t>0026 444 22 07</t>
  </si>
  <si>
    <t>0033 220 15 15</t>
  </si>
  <si>
    <t>0033 002 63 29</t>
  </si>
  <si>
    <t>Route de la boverie 75 Bis
1256 Lile</t>
  </si>
  <si>
    <t>Route de la boverie 75 Bis
3322 Paris</t>
  </si>
  <si>
    <t>Route de la boverie 75 Bis
6633 Bordeaux</t>
  </si>
  <si>
    <t>0033 222 02 08</t>
  </si>
  <si>
    <t>poirot-h-@cafeprom .com</t>
  </si>
  <si>
    <t>Mazic-K-@cafeprom .com</t>
  </si>
  <si>
    <t>Palomar-m-@cafeprom .com</t>
  </si>
  <si>
    <t>bonnod-p-@cafeprom .com</t>
  </si>
  <si>
    <t>marcel-d-@cafeprom .com</t>
  </si>
  <si>
    <t>Contact</t>
  </si>
  <si>
    <t>Bellaroma</t>
  </si>
  <si>
    <t>Martelo</t>
  </si>
  <si>
    <t>Verkaufen-@Bellaroma  .com
Elmout str 12 - 2030 Vienna
Tel:0036 633 22 22</t>
  </si>
  <si>
    <t>Vendita-@Martelo .com
Vigo palone 33 - 1004 Napoli
Tel:0033 555 55 55</t>
  </si>
  <si>
    <t>100 P</t>
  </si>
  <si>
    <t>Produit en Stock</t>
  </si>
  <si>
    <t>En stock 
Actuellement</t>
  </si>
  <si>
    <t>A Comander</t>
  </si>
  <si>
    <t>Produit a Comander</t>
  </si>
  <si>
    <t>Max 20.000 P</t>
  </si>
  <si>
    <r>
      <t>Mouvement du Stock</t>
    </r>
    <r>
      <rPr>
        <b/>
        <sz val="12"/>
        <color rgb="FF008000"/>
        <rFont val="Times New Roman"/>
        <family val="1"/>
      </rPr>
      <t xml:space="preserve"> </t>
    </r>
  </si>
  <si>
    <t>Min 1.000 P</t>
  </si>
  <si>
    <t>Prix</t>
  </si>
  <si>
    <t>Prix Unitaire</t>
  </si>
  <si>
    <t>Produit a Privilieger</t>
  </si>
  <si>
    <t>Taux%</t>
  </si>
  <si>
    <t>Pieces a 
Commander</t>
  </si>
  <si>
    <t>Alertes Commende</t>
  </si>
  <si>
    <t>Direction</t>
  </si>
  <si>
    <t>Ventes</t>
  </si>
  <si>
    <t>Casemant</t>
  </si>
  <si>
    <t>Comandes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</si>
</sst>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"/>
    <numFmt numFmtId="165" formatCode="[$€-2]\ #,##0.00_);[Red]\([$€-2]\ #,##0.00\)"/>
  </numFmts>
  <fonts count="16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2"/>
    </font>
    <font>
      <b/>
      <sz val="12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C00000"/>
      <name val="Times New Roman"/>
      <family val="1"/>
    </font>
    <font>
      <sz val="12"/>
      <color rgb="FFC00000"/>
      <name val="Times New Roman"/>
      <family val="1"/>
    </font>
    <font>
      <b/>
      <sz val="12"/>
      <color rgb="FF008000"/>
      <name val="Times New Roman"/>
      <family val="1"/>
    </font>
    <font>
      <b/>
      <sz val="12"/>
      <color rgb="FF3377FF"/>
      <name val="Times New Roman"/>
      <family val="1"/>
    </font>
    <font>
      <sz val="12"/>
      <color rgb="FF3377FF"/>
      <name val="Times New Roman"/>
      <family val="1"/>
    </font>
    <font>
      <b/>
      <sz val="12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/>
    <xf numFmtId="3" fontId="15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008000"/>
      <color rgb="FF337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4"/>
  <sheetViews>
    <sheetView zoomScale="150" zoomScaleNormal="150" workbookViewId="0">
      <selection activeCell="J1" sqref="J1:J1048576"/>
    </sheetView>
  </sheetViews>
  <sheetFormatPr baseColWidth="10" defaultRowHeight="15.75" x14ac:dyDescent="0.25"/>
  <cols>
    <col min="1" max="9" width="14" customWidth="1"/>
    <col min="10" max="10" width="25.375" customWidth="1"/>
  </cols>
  <sheetData>
    <row r="1" spans="1:10" x14ac:dyDescent="0.25">
      <c r="A1" s="4" t="s">
        <v>118</v>
      </c>
      <c r="B1" s="4" t="s">
        <v>3</v>
      </c>
      <c r="C1" s="4" t="s">
        <v>0</v>
      </c>
      <c r="D1" s="4" t="s">
        <v>4</v>
      </c>
      <c r="E1" s="4" t="s">
        <v>6</v>
      </c>
      <c r="F1" s="4" t="s">
        <v>5</v>
      </c>
      <c r="G1" s="4" t="s">
        <v>121</v>
      </c>
      <c r="H1" s="17" t="s">
        <v>30</v>
      </c>
      <c r="I1" s="4" t="s">
        <v>2</v>
      </c>
      <c r="J1" s="20" t="s">
        <v>117</v>
      </c>
    </row>
    <row r="2" spans="1:10" x14ac:dyDescent="0.25">
      <c r="A2" s="6"/>
      <c r="J2" s="47" t="str">
        <f>Stock!D4</f>
        <v>Pas besoin</v>
      </c>
    </row>
    <row r="3" spans="1:10" x14ac:dyDescent="0.25">
      <c r="A3" s="6"/>
      <c r="J3" s="47">
        <f>Stock!D5</f>
        <v>0</v>
      </c>
    </row>
    <row r="4" spans="1:10" x14ac:dyDescent="0.25">
      <c r="A4" s="6"/>
      <c r="J4" s="47" t="str">
        <f>Stock!D6</f>
        <v>Martelo Lungo</v>
      </c>
    </row>
    <row r="5" spans="1:10" x14ac:dyDescent="0.25">
      <c r="A5" s="6"/>
      <c r="J5" s="47" t="str">
        <f>Stock!D7</f>
        <v>Bellaroma Intesso Expreso</v>
      </c>
    </row>
    <row r="6" spans="1:10" x14ac:dyDescent="0.25">
      <c r="A6" s="6"/>
      <c r="J6" s="47">
        <f>Stock!D8</f>
        <v>0</v>
      </c>
    </row>
    <row r="7" spans="1:10" x14ac:dyDescent="0.25">
      <c r="A7" s="6"/>
      <c r="J7" s="47" t="str">
        <f>Stock!D9</f>
        <v>Bellaroma Viola Expreso</v>
      </c>
    </row>
    <row r="8" spans="1:10" x14ac:dyDescent="0.25">
      <c r="A8" s="6"/>
      <c r="J8" s="47"/>
    </row>
    <row r="9" spans="1:10" x14ac:dyDescent="0.25">
      <c r="A9" s="6"/>
      <c r="J9" s="47"/>
    </row>
    <row r="10" spans="1:10" x14ac:dyDescent="0.25">
      <c r="A10" s="53"/>
      <c r="J10" s="47"/>
    </row>
    <row r="11" spans="1:10" x14ac:dyDescent="0.25">
      <c r="A11" s="6"/>
      <c r="J11" s="47"/>
    </row>
    <row r="12" spans="1:10" x14ac:dyDescent="0.25">
      <c r="A12" s="53"/>
      <c r="J12" s="47"/>
    </row>
    <row r="13" spans="1:10" x14ac:dyDescent="0.25">
      <c r="J13" s="47"/>
    </row>
    <row r="14" spans="1:10" x14ac:dyDescent="0.25">
      <c r="J14" s="4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26"/>
  <sheetViews>
    <sheetView zoomScale="150" zoomScaleNormal="150" workbookViewId="0">
      <selection activeCell="I1" sqref="I1"/>
    </sheetView>
  </sheetViews>
  <sheetFormatPr baseColWidth="10" defaultRowHeight="15.75" x14ac:dyDescent="0.25"/>
  <cols>
    <col min="6" max="6" width="23.5" customWidth="1"/>
  </cols>
  <sheetData>
    <row r="1" spans="1:8" x14ac:dyDescent="0.25">
      <c r="A1" s="4" t="s">
        <v>7</v>
      </c>
      <c r="B1" s="4" t="s">
        <v>8</v>
      </c>
      <c r="C1" s="4" t="s">
        <v>9</v>
      </c>
      <c r="D1" s="4" t="s">
        <v>25</v>
      </c>
      <c r="E1" s="4" t="s">
        <v>115</v>
      </c>
      <c r="F1" s="4" t="s">
        <v>10</v>
      </c>
      <c r="G1" s="4" t="s">
        <v>11</v>
      </c>
      <c r="H1" s="4" t="s">
        <v>12</v>
      </c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J33"/>
  <sheetViews>
    <sheetView zoomScale="150" zoomScaleNormal="150" workbookViewId="0">
      <selection activeCell="I1" sqref="I1:J2"/>
    </sheetView>
  </sheetViews>
  <sheetFormatPr baseColWidth="10" defaultRowHeight="15.75" x14ac:dyDescent="0.25"/>
  <cols>
    <col min="1" max="1" width="13.625" customWidth="1"/>
    <col min="3" max="3" width="12.75" customWidth="1"/>
    <col min="4" max="4" width="23.5" customWidth="1"/>
    <col min="6" max="6" width="14.625" customWidth="1"/>
    <col min="7" max="7" width="26.5" customWidth="1"/>
    <col min="8" max="8" width="17.625" customWidth="1"/>
  </cols>
  <sheetData>
    <row r="1" spans="1:10" x14ac:dyDescent="0.25">
      <c r="A1" s="23" t="s">
        <v>7</v>
      </c>
      <c r="B1" s="23" t="s">
        <v>8</v>
      </c>
      <c r="C1" s="23" t="s">
        <v>27</v>
      </c>
      <c r="D1" s="23" t="s">
        <v>10</v>
      </c>
      <c r="E1" s="23" t="s">
        <v>25</v>
      </c>
      <c r="F1" s="23" t="s">
        <v>11</v>
      </c>
      <c r="G1" s="23" t="s">
        <v>12</v>
      </c>
      <c r="H1" s="25" t="s">
        <v>39</v>
      </c>
      <c r="I1" s="52" t="s">
        <v>119</v>
      </c>
      <c r="J1" s="52" t="s">
        <v>120</v>
      </c>
    </row>
    <row r="2" spans="1:10" x14ac:dyDescent="0.25">
      <c r="A2" s="24"/>
      <c r="B2" s="24"/>
      <c r="C2" s="24"/>
      <c r="D2" s="24"/>
      <c r="E2" s="24"/>
      <c r="F2" s="24"/>
      <c r="G2" s="24"/>
      <c r="H2" s="26"/>
      <c r="I2" s="52"/>
      <c r="J2" s="52"/>
    </row>
    <row r="3" spans="1:10" x14ac:dyDescent="0.25">
      <c r="A3" s="27" t="s">
        <v>40</v>
      </c>
      <c r="B3" s="27" t="s">
        <v>41</v>
      </c>
      <c r="C3" s="27" t="s">
        <v>44</v>
      </c>
      <c r="D3" s="29" t="s">
        <v>42</v>
      </c>
      <c r="E3" s="27" t="s">
        <v>43</v>
      </c>
      <c r="F3" s="27" t="s">
        <v>58</v>
      </c>
      <c r="G3" s="27" t="s">
        <v>52</v>
      </c>
      <c r="H3" s="31"/>
      <c r="I3" s="1"/>
      <c r="J3" s="1"/>
    </row>
    <row r="4" spans="1:10" x14ac:dyDescent="0.25">
      <c r="A4" s="28"/>
      <c r="B4" s="28"/>
      <c r="C4" s="28"/>
      <c r="D4" s="28"/>
      <c r="E4" s="28"/>
      <c r="F4" s="28"/>
      <c r="G4" s="30"/>
      <c r="H4" s="32"/>
      <c r="I4" s="1"/>
      <c r="J4" s="1"/>
    </row>
    <row r="5" spans="1:10" x14ac:dyDescent="0.25">
      <c r="A5" s="27" t="s">
        <v>45</v>
      </c>
      <c r="B5" s="27" t="s">
        <v>46</v>
      </c>
      <c r="C5" s="27" t="s">
        <v>47</v>
      </c>
      <c r="D5" s="29" t="s">
        <v>49</v>
      </c>
      <c r="E5" s="27" t="s">
        <v>50</v>
      </c>
      <c r="F5" s="27" t="s">
        <v>59</v>
      </c>
      <c r="G5" s="30" t="s">
        <v>51</v>
      </c>
      <c r="H5" s="27"/>
      <c r="I5" s="1"/>
      <c r="J5" s="1"/>
    </row>
    <row r="6" spans="1:10" x14ac:dyDescent="0.25">
      <c r="A6" s="28"/>
      <c r="B6" s="28"/>
      <c r="C6" s="28"/>
      <c r="D6" s="28"/>
      <c r="E6" s="28"/>
      <c r="F6" s="28"/>
      <c r="G6" s="28"/>
      <c r="H6" s="28"/>
      <c r="I6" s="1"/>
      <c r="J6" s="1"/>
    </row>
    <row r="7" spans="1:10" x14ac:dyDescent="0.25">
      <c r="A7" s="27" t="s">
        <v>54</v>
      </c>
      <c r="B7" s="27" t="s">
        <v>55</v>
      </c>
      <c r="C7" s="27" t="s">
        <v>48</v>
      </c>
      <c r="D7" s="29" t="s">
        <v>56</v>
      </c>
      <c r="E7" s="27" t="s">
        <v>57</v>
      </c>
      <c r="F7" s="27" t="s">
        <v>60</v>
      </c>
      <c r="G7" s="27" t="s">
        <v>53</v>
      </c>
      <c r="H7" s="27"/>
      <c r="I7" s="1"/>
      <c r="J7" s="1"/>
    </row>
    <row r="8" spans="1:10" x14ac:dyDescent="0.25">
      <c r="A8" s="28"/>
      <c r="B8" s="28"/>
      <c r="C8" s="28"/>
      <c r="D8" s="28"/>
      <c r="E8" s="28"/>
      <c r="F8" s="28"/>
      <c r="G8" s="28"/>
      <c r="H8" s="28"/>
      <c r="I8" s="1"/>
      <c r="J8" s="1"/>
    </row>
    <row r="9" spans="1:10" x14ac:dyDescent="0.25">
      <c r="A9" s="3"/>
      <c r="B9" s="3"/>
      <c r="C9" s="3"/>
      <c r="D9" s="3"/>
      <c r="E9" s="3"/>
      <c r="F9" s="3"/>
      <c r="G9" s="3"/>
      <c r="H9" s="3"/>
      <c r="I9" s="1"/>
      <c r="J9" s="1"/>
    </row>
    <row r="10" spans="1:10" x14ac:dyDescent="0.25">
      <c r="A10" s="3"/>
      <c r="B10" s="3"/>
      <c r="C10" s="3"/>
      <c r="D10" s="3"/>
      <c r="E10" s="3"/>
      <c r="F10" s="3"/>
      <c r="G10" s="3"/>
      <c r="H10" s="3"/>
      <c r="I10" s="1"/>
      <c r="J10" s="1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1"/>
      <c r="J11" s="1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1"/>
      <c r="J12" s="1"/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1"/>
      <c r="J13" s="1"/>
    </row>
    <row r="14" spans="1:10" x14ac:dyDescent="0.25">
      <c r="A14" s="3"/>
      <c r="B14" s="3"/>
      <c r="C14" s="3"/>
      <c r="D14" s="3"/>
      <c r="E14" s="3"/>
      <c r="F14" s="3"/>
      <c r="G14" s="3"/>
      <c r="H14" s="3"/>
      <c r="I14" s="1"/>
      <c r="J14" s="1"/>
    </row>
    <row r="15" spans="1:10" x14ac:dyDescent="0.25">
      <c r="A15" s="3"/>
      <c r="B15" s="3"/>
      <c r="C15" s="3"/>
      <c r="D15" s="3"/>
      <c r="E15" s="3"/>
      <c r="F15" s="3"/>
      <c r="G15" s="3"/>
      <c r="H15" s="3"/>
      <c r="I15" s="1"/>
      <c r="J15" s="1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1"/>
      <c r="J16" s="1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1"/>
      <c r="J17" s="1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1"/>
      <c r="J18" s="1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1"/>
      <c r="J19" s="1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1"/>
      <c r="J20" s="1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1"/>
      <c r="J21" s="1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1"/>
      <c r="J22" s="1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1"/>
      <c r="J23" s="1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1"/>
      <c r="J24" s="1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1"/>
      <c r="J25" s="1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1"/>
      <c r="J26" s="1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1"/>
      <c r="J27" s="1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1"/>
      <c r="J28" s="1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1"/>
      <c r="J29" s="1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1"/>
      <c r="J30" s="1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1"/>
      <c r="J31" s="1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1"/>
      <c r="J32" s="1"/>
    </row>
    <row r="33" spans="1:10" x14ac:dyDescent="0.25">
      <c r="A33" s="3"/>
      <c r="B33" s="3"/>
      <c r="C33" s="3"/>
      <c r="D33" s="3"/>
      <c r="E33" s="3"/>
      <c r="F33" s="3"/>
      <c r="G33" s="3"/>
      <c r="H33" s="3"/>
      <c r="I33" s="1"/>
      <c r="J33" s="1"/>
    </row>
  </sheetData>
  <mergeCells count="34">
    <mergeCell ref="I1:I2"/>
    <mergeCell ref="J1:J2"/>
    <mergeCell ref="G7:G8"/>
    <mergeCell ref="H7:H8"/>
    <mergeCell ref="A7:A8"/>
    <mergeCell ref="B7:B8"/>
    <mergeCell ref="C7:C8"/>
    <mergeCell ref="D7:D8"/>
    <mergeCell ref="E7:E8"/>
    <mergeCell ref="F7:F8"/>
    <mergeCell ref="A5:A6"/>
    <mergeCell ref="D5:D6"/>
    <mergeCell ref="F5:F6"/>
    <mergeCell ref="G5:G6"/>
    <mergeCell ref="H5:H6"/>
    <mergeCell ref="C5:C6"/>
    <mergeCell ref="B5:B6"/>
    <mergeCell ref="E5:E6"/>
    <mergeCell ref="G1:G2"/>
    <mergeCell ref="H1:H2"/>
    <mergeCell ref="A3:A4"/>
    <mergeCell ref="B3:B4"/>
    <mergeCell ref="C3:C4"/>
    <mergeCell ref="D3:D4"/>
    <mergeCell ref="E3:E4"/>
    <mergeCell ref="F3:F4"/>
    <mergeCell ref="G3:G4"/>
    <mergeCell ref="H3:H4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H33"/>
  <sheetViews>
    <sheetView zoomScale="150" zoomScaleNormal="150" workbookViewId="0">
      <selection activeCell="H8" sqref="H8:H9"/>
    </sheetView>
  </sheetViews>
  <sheetFormatPr baseColWidth="10" defaultRowHeight="15.75" x14ac:dyDescent="0.25"/>
  <cols>
    <col min="5" max="5" width="23.5" customWidth="1"/>
    <col min="7" max="7" width="14.625" customWidth="1"/>
    <col min="8" max="8" width="26.5" customWidth="1"/>
  </cols>
  <sheetData>
    <row r="1" spans="1:8" x14ac:dyDescent="0.25">
      <c r="A1" s="4" t="s">
        <v>7</v>
      </c>
      <c r="B1" s="4" t="s">
        <v>8</v>
      </c>
      <c r="C1" s="4" t="s">
        <v>13</v>
      </c>
      <c r="D1" s="4" t="s">
        <v>64</v>
      </c>
      <c r="E1" s="4" t="s">
        <v>10</v>
      </c>
      <c r="F1" s="4" t="s">
        <v>25</v>
      </c>
      <c r="G1" s="4" t="s">
        <v>11</v>
      </c>
      <c r="H1" s="4" t="s">
        <v>12</v>
      </c>
    </row>
    <row r="2" spans="1:8" ht="15.75" customHeight="1" x14ac:dyDescent="0.25">
      <c r="A2" s="27" t="s">
        <v>61</v>
      </c>
      <c r="B2" s="27" t="s">
        <v>62</v>
      </c>
      <c r="C2" s="27" t="s">
        <v>66</v>
      </c>
      <c r="D2" s="27" t="s">
        <v>63</v>
      </c>
      <c r="E2" s="29" t="s">
        <v>83</v>
      </c>
      <c r="F2" s="27" t="s">
        <v>84</v>
      </c>
      <c r="G2" s="27" t="s">
        <v>65</v>
      </c>
      <c r="H2" s="33" t="s">
        <v>94</v>
      </c>
    </row>
    <row r="3" spans="1:8" x14ac:dyDescent="0.25">
      <c r="A3" s="28"/>
      <c r="B3" s="28"/>
      <c r="C3" s="28"/>
      <c r="D3" s="28"/>
      <c r="E3" s="28"/>
      <c r="F3" s="28"/>
      <c r="G3" s="28"/>
      <c r="H3" s="33"/>
    </row>
    <row r="4" spans="1:8" x14ac:dyDescent="0.25">
      <c r="A4" s="27" t="s">
        <v>70</v>
      </c>
      <c r="B4" s="27" t="s">
        <v>69</v>
      </c>
      <c r="C4" s="29" t="s">
        <v>67</v>
      </c>
      <c r="D4" s="27" t="s">
        <v>79</v>
      </c>
      <c r="E4" s="29" t="s">
        <v>86</v>
      </c>
      <c r="F4" s="27" t="s">
        <v>85</v>
      </c>
      <c r="G4" s="27" t="s">
        <v>87</v>
      </c>
      <c r="H4" s="33" t="s">
        <v>95</v>
      </c>
    </row>
    <row r="5" spans="1:8" x14ac:dyDescent="0.25">
      <c r="A5" s="28"/>
      <c r="B5" s="28"/>
      <c r="C5" s="28"/>
      <c r="D5" s="28"/>
      <c r="E5" s="28"/>
      <c r="F5" s="28"/>
      <c r="G5" s="28"/>
      <c r="H5" s="33"/>
    </row>
    <row r="6" spans="1:8" x14ac:dyDescent="0.25">
      <c r="A6" s="27" t="s">
        <v>71</v>
      </c>
      <c r="B6" s="27" t="s">
        <v>72</v>
      </c>
      <c r="C6" s="29" t="s">
        <v>68</v>
      </c>
      <c r="D6" s="27" t="s">
        <v>80</v>
      </c>
      <c r="E6" s="29" t="s">
        <v>90</v>
      </c>
      <c r="F6" s="27" t="s">
        <v>43</v>
      </c>
      <c r="G6" s="27" t="s">
        <v>88</v>
      </c>
      <c r="H6" s="33" t="s">
        <v>96</v>
      </c>
    </row>
    <row r="7" spans="1:8" x14ac:dyDescent="0.25">
      <c r="A7" s="28"/>
      <c r="B7" s="28"/>
      <c r="C7" s="28"/>
      <c r="D7" s="28"/>
      <c r="E7" s="28"/>
      <c r="F7" s="28"/>
      <c r="G7" s="28"/>
      <c r="H7" s="33"/>
    </row>
    <row r="8" spans="1:8" ht="15.75" customHeight="1" x14ac:dyDescent="0.25">
      <c r="A8" s="27" t="s">
        <v>74</v>
      </c>
      <c r="B8" s="27" t="s">
        <v>73</v>
      </c>
      <c r="C8" s="27" t="s">
        <v>77</v>
      </c>
      <c r="D8" s="27" t="s">
        <v>81</v>
      </c>
      <c r="E8" s="29" t="s">
        <v>91</v>
      </c>
      <c r="F8" s="27" t="s">
        <v>43</v>
      </c>
      <c r="G8" s="27" t="s">
        <v>89</v>
      </c>
      <c r="H8" s="33" t="s">
        <v>97</v>
      </c>
    </row>
    <row r="9" spans="1:8" x14ac:dyDescent="0.25">
      <c r="A9" s="28"/>
      <c r="B9" s="28"/>
      <c r="C9" s="28"/>
      <c r="D9" s="28"/>
      <c r="E9" s="28"/>
      <c r="F9" s="28"/>
      <c r="G9" s="28"/>
      <c r="H9" s="33"/>
    </row>
    <row r="10" spans="1:8" x14ac:dyDescent="0.25">
      <c r="A10" s="27" t="s">
        <v>75</v>
      </c>
      <c r="B10" s="27" t="s">
        <v>76</v>
      </c>
      <c r="C10" s="27" t="s">
        <v>78</v>
      </c>
      <c r="D10" s="27" t="s">
        <v>82</v>
      </c>
      <c r="E10" s="29" t="s">
        <v>92</v>
      </c>
      <c r="F10" s="27" t="s">
        <v>43</v>
      </c>
      <c r="G10" s="27" t="s">
        <v>93</v>
      </c>
      <c r="H10" s="33" t="s">
        <v>98</v>
      </c>
    </row>
    <row r="11" spans="1:8" x14ac:dyDescent="0.25">
      <c r="A11" s="28"/>
      <c r="B11" s="28"/>
      <c r="C11" s="28"/>
      <c r="D11" s="28"/>
      <c r="E11" s="28"/>
      <c r="F11" s="28"/>
      <c r="G11" s="28"/>
      <c r="H11" s="3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F26" s="1"/>
    </row>
    <row r="27" spans="1:8" x14ac:dyDescent="0.25">
      <c r="F27" s="1"/>
    </row>
    <row r="28" spans="1:8" x14ac:dyDescent="0.25">
      <c r="F28" s="1"/>
    </row>
    <row r="29" spans="1:8" x14ac:dyDescent="0.25">
      <c r="F29" s="1"/>
    </row>
    <row r="30" spans="1:8" x14ac:dyDescent="0.25">
      <c r="F30" s="1"/>
    </row>
    <row r="31" spans="1:8" x14ac:dyDescent="0.25">
      <c r="F31" s="1"/>
    </row>
    <row r="32" spans="1:8" x14ac:dyDescent="0.25">
      <c r="F32" s="1"/>
    </row>
    <row r="33" spans="6:6" x14ac:dyDescent="0.25">
      <c r="F33" s="1"/>
    </row>
  </sheetData>
  <mergeCells count="40">
    <mergeCell ref="A10:A11"/>
    <mergeCell ref="B10:B11"/>
    <mergeCell ref="C10:C11"/>
    <mergeCell ref="D10:D11"/>
    <mergeCell ref="E10:E11"/>
    <mergeCell ref="F8:F9"/>
    <mergeCell ref="H6:H7"/>
    <mergeCell ref="H8:H9"/>
    <mergeCell ref="B8:B9"/>
    <mergeCell ref="G10:G11"/>
    <mergeCell ref="H10:H11"/>
    <mergeCell ref="F10:F11"/>
    <mergeCell ref="C8:C9"/>
    <mergeCell ref="E6:E7"/>
    <mergeCell ref="D6:D7"/>
    <mergeCell ref="B6:B7"/>
    <mergeCell ref="A6:A7"/>
    <mergeCell ref="E8:E9"/>
    <mergeCell ref="A4:A5"/>
    <mergeCell ref="C4:C5"/>
    <mergeCell ref="D4:D5"/>
    <mergeCell ref="E4:E5"/>
    <mergeCell ref="C6:C7"/>
    <mergeCell ref="B4:B5"/>
    <mergeCell ref="F4:F5"/>
    <mergeCell ref="H4:H5"/>
    <mergeCell ref="F6:F7"/>
    <mergeCell ref="D8:D9"/>
    <mergeCell ref="A2:A3"/>
    <mergeCell ref="B2:B3"/>
    <mergeCell ref="C2:C3"/>
    <mergeCell ref="D2:D3"/>
    <mergeCell ref="E2:E3"/>
    <mergeCell ref="F2:F3"/>
    <mergeCell ref="G2:G3"/>
    <mergeCell ref="H2:H3"/>
    <mergeCell ref="G4:G5"/>
    <mergeCell ref="G6:G7"/>
    <mergeCell ref="G8:G9"/>
    <mergeCell ref="A8:A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2"/>
  <sheetViews>
    <sheetView zoomScale="150" zoomScaleNormal="150" workbookViewId="0">
      <selection activeCell="I7" sqref="I7"/>
    </sheetView>
  </sheetViews>
  <sheetFormatPr baseColWidth="10" defaultRowHeight="15.75" x14ac:dyDescent="0.25"/>
  <cols>
    <col min="2" max="2" width="13.75" customWidth="1"/>
    <col min="4" max="4" width="13.5" customWidth="1"/>
    <col min="5" max="5" width="13.75" customWidth="1"/>
    <col min="6" max="6" width="14.125" customWidth="1"/>
  </cols>
  <sheetData>
    <row r="1" spans="1:7" x14ac:dyDescent="0.25">
      <c r="A1" s="4" t="s">
        <v>9</v>
      </c>
      <c r="B1" s="4" t="s">
        <v>26</v>
      </c>
      <c r="C1" s="4" t="s">
        <v>25</v>
      </c>
      <c r="D1" s="4" t="s">
        <v>29</v>
      </c>
      <c r="E1" s="4" t="s">
        <v>28</v>
      </c>
      <c r="F1" s="4" t="s">
        <v>15</v>
      </c>
      <c r="G1" s="4" t="s">
        <v>14</v>
      </c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B26" s="6"/>
      <c r="C26" s="6"/>
    </row>
    <row r="27" spans="1:7" x14ac:dyDescent="0.25">
      <c r="B27" s="6"/>
      <c r="C27" s="6"/>
    </row>
    <row r="28" spans="1:7" x14ac:dyDescent="0.25">
      <c r="B28" s="6"/>
      <c r="C28" s="6"/>
    </row>
    <row r="29" spans="1:7" x14ac:dyDescent="0.25">
      <c r="B29" s="6"/>
      <c r="C29" s="6"/>
    </row>
    <row r="30" spans="1:7" x14ac:dyDescent="0.25">
      <c r="B30" s="6"/>
      <c r="C30" s="6"/>
    </row>
    <row r="31" spans="1:7" x14ac:dyDescent="0.25">
      <c r="B31" s="6"/>
      <c r="C31" s="6"/>
    </row>
    <row r="32" spans="1:7" x14ac:dyDescent="0.25">
      <c r="B32" s="6"/>
      <c r="C32" s="6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F31"/>
  <sheetViews>
    <sheetView zoomScale="150" zoomScaleNormal="150" workbookViewId="0">
      <selection activeCell="C2" sqref="C2"/>
    </sheetView>
  </sheetViews>
  <sheetFormatPr baseColWidth="10" defaultRowHeight="15.75" x14ac:dyDescent="0.25"/>
  <cols>
    <col min="1" max="1" width="25.125" customWidth="1"/>
    <col min="4" max="4" width="12.875" customWidth="1"/>
    <col min="6" max="6" width="26.5" customWidth="1"/>
  </cols>
  <sheetData>
    <row r="1" spans="1:6" x14ac:dyDescent="0.25">
      <c r="A1" s="46" t="s">
        <v>114</v>
      </c>
      <c r="B1" s="46"/>
      <c r="C1" s="43">
        <f>MIN(D2:D7)</f>
        <v>0.33</v>
      </c>
      <c r="D1" s="44"/>
      <c r="E1" s="44"/>
      <c r="F1" s="45"/>
    </row>
    <row r="2" spans="1:6" x14ac:dyDescent="0.25">
      <c r="A2" s="4" t="s">
        <v>16</v>
      </c>
      <c r="B2" s="10" t="s">
        <v>21</v>
      </c>
      <c r="C2" s="12" t="s">
        <v>17</v>
      </c>
      <c r="D2" s="12" t="s">
        <v>113</v>
      </c>
      <c r="E2" s="8" t="s">
        <v>23</v>
      </c>
      <c r="F2" s="7" t="s">
        <v>99</v>
      </c>
    </row>
    <row r="3" spans="1:6" ht="15.75" customHeight="1" x14ac:dyDescent="0.25">
      <c r="A3" s="14" t="s">
        <v>18</v>
      </c>
      <c r="B3" s="11">
        <v>12</v>
      </c>
      <c r="C3" s="13" t="s">
        <v>33</v>
      </c>
      <c r="D3" s="22">
        <v>0.49</v>
      </c>
      <c r="E3" s="9" t="s">
        <v>101</v>
      </c>
      <c r="F3" s="29" t="s">
        <v>103</v>
      </c>
    </row>
    <row r="4" spans="1:6" x14ac:dyDescent="0.25">
      <c r="A4" s="14" t="s">
        <v>19</v>
      </c>
      <c r="B4" s="11">
        <v>9</v>
      </c>
      <c r="C4" s="13" t="s">
        <v>34</v>
      </c>
      <c r="D4" s="22">
        <v>0.49</v>
      </c>
      <c r="E4" s="9" t="s">
        <v>101</v>
      </c>
      <c r="F4" s="34"/>
    </row>
    <row r="5" spans="1:6" x14ac:dyDescent="0.25">
      <c r="A5" s="14" t="s">
        <v>20</v>
      </c>
      <c r="B5" s="11">
        <v>4</v>
      </c>
      <c r="C5" s="13" t="s">
        <v>35</v>
      </c>
      <c r="D5" s="22">
        <v>0.49</v>
      </c>
      <c r="E5" s="9" t="s">
        <v>101</v>
      </c>
      <c r="F5" s="35"/>
    </row>
    <row r="6" spans="1:6" ht="15.75" customHeight="1" x14ac:dyDescent="0.25">
      <c r="A6" s="15" t="s">
        <v>22</v>
      </c>
      <c r="B6" s="11">
        <v>12</v>
      </c>
      <c r="C6" s="13" t="s">
        <v>36</v>
      </c>
      <c r="D6" s="22">
        <v>0.33</v>
      </c>
      <c r="E6" s="9" t="s">
        <v>100</v>
      </c>
      <c r="F6" s="29" t="s">
        <v>102</v>
      </c>
    </row>
    <row r="7" spans="1:6" x14ac:dyDescent="0.25">
      <c r="A7" s="15" t="s">
        <v>31</v>
      </c>
      <c r="B7" s="11">
        <v>6</v>
      </c>
      <c r="C7" s="13" t="s">
        <v>37</v>
      </c>
      <c r="D7" s="22">
        <v>0.33</v>
      </c>
      <c r="E7" s="9" t="s">
        <v>100</v>
      </c>
      <c r="F7" s="34"/>
    </row>
    <row r="8" spans="1:6" x14ac:dyDescent="0.25">
      <c r="A8" s="15" t="s">
        <v>32</v>
      </c>
      <c r="B8" s="11">
        <v>9</v>
      </c>
      <c r="C8" s="13" t="s">
        <v>38</v>
      </c>
      <c r="D8" s="22">
        <v>0.33</v>
      </c>
      <c r="E8" s="9" t="s">
        <v>100</v>
      </c>
      <c r="F8" s="35"/>
    </row>
    <row r="9" spans="1:6" x14ac:dyDescent="0.25">
      <c r="A9" s="5"/>
      <c r="B9" s="11"/>
      <c r="C9" s="13"/>
      <c r="D9" s="21"/>
      <c r="E9" s="9"/>
      <c r="F9" s="3"/>
    </row>
    <row r="10" spans="1:6" x14ac:dyDescent="0.25">
      <c r="A10" s="5"/>
      <c r="B10" s="11"/>
      <c r="C10" s="13"/>
      <c r="D10" s="21"/>
      <c r="E10" s="9"/>
      <c r="F10" s="3"/>
    </row>
    <row r="11" spans="1:6" x14ac:dyDescent="0.25">
      <c r="A11" s="5"/>
      <c r="B11" s="11"/>
      <c r="C11" s="13"/>
      <c r="D11" s="21"/>
      <c r="E11" s="9"/>
      <c r="F11" s="3"/>
    </row>
    <row r="12" spans="1:6" x14ac:dyDescent="0.25">
      <c r="A12" s="5"/>
      <c r="B12" s="11"/>
      <c r="C12" s="13"/>
      <c r="D12" s="21"/>
      <c r="E12" s="9"/>
      <c r="F12" s="3"/>
    </row>
    <row r="13" spans="1:6" x14ac:dyDescent="0.25">
      <c r="A13" s="5"/>
      <c r="B13" s="11"/>
      <c r="C13" s="13"/>
      <c r="D13" s="21"/>
      <c r="E13" s="9"/>
      <c r="F13" s="3"/>
    </row>
    <row r="14" spans="1:6" x14ac:dyDescent="0.25">
      <c r="A14" s="5"/>
      <c r="B14" s="11"/>
      <c r="C14" s="13"/>
      <c r="D14" s="21"/>
      <c r="E14" s="9"/>
      <c r="F14" s="3"/>
    </row>
    <row r="15" spans="1:6" x14ac:dyDescent="0.25">
      <c r="A15" s="5"/>
      <c r="B15" s="11"/>
      <c r="C15" s="13"/>
      <c r="D15" s="21"/>
      <c r="E15" s="9"/>
      <c r="F15" s="3"/>
    </row>
    <row r="16" spans="1:6" x14ac:dyDescent="0.25">
      <c r="A16" s="5"/>
      <c r="B16" s="11"/>
      <c r="C16" s="13"/>
      <c r="D16" s="21"/>
      <c r="E16" s="9"/>
      <c r="F16" s="3"/>
    </row>
    <row r="17" spans="1:6" x14ac:dyDescent="0.25">
      <c r="A17" s="5"/>
      <c r="B17" s="11"/>
      <c r="C17" s="13"/>
      <c r="D17" s="21"/>
      <c r="E17" s="9"/>
      <c r="F17" s="3"/>
    </row>
    <row r="18" spans="1:6" x14ac:dyDescent="0.25">
      <c r="A18" s="5"/>
      <c r="B18" s="11"/>
      <c r="C18" s="13"/>
      <c r="D18" s="21"/>
      <c r="E18" s="9"/>
      <c r="F18" s="3"/>
    </row>
    <row r="19" spans="1:6" x14ac:dyDescent="0.25">
      <c r="A19" s="5"/>
      <c r="B19" s="11"/>
      <c r="C19" s="13"/>
      <c r="D19" s="21"/>
      <c r="E19" s="9"/>
      <c r="F19" s="3"/>
    </row>
    <row r="20" spans="1:6" x14ac:dyDescent="0.25">
      <c r="A20" s="5"/>
      <c r="B20" s="11"/>
      <c r="C20" s="13"/>
      <c r="D20" s="21"/>
      <c r="E20" s="9"/>
      <c r="F20" s="3"/>
    </row>
    <row r="21" spans="1:6" x14ac:dyDescent="0.25">
      <c r="A21" s="5"/>
      <c r="B21" s="11"/>
      <c r="C21" s="13"/>
      <c r="D21" s="21"/>
      <c r="E21" s="9"/>
      <c r="F21" s="3"/>
    </row>
    <row r="22" spans="1:6" x14ac:dyDescent="0.25">
      <c r="A22" s="5"/>
      <c r="B22" s="11"/>
      <c r="C22" s="13"/>
      <c r="D22" s="21"/>
      <c r="E22" s="9"/>
      <c r="F22" s="3"/>
    </row>
    <row r="23" spans="1:6" x14ac:dyDescent="0.25">
      <c r="A23" s="5"/>
      <c r="B23" s="11"/>
      <c r="C23" s="13"/>
      <c r="D23" s="21"/>
      <c r="E23" s="9"/>
      <c r="F23" s="3"/>
    </row>
    <row r="24" spans="1:6" x14ac:dyDescent="0.25">
      <c r="A24" s="5"/>
      <c r="B24" s="11"/>
      <c r="C24" s="13"/>
      <c r="D24" s="21"/>
      <c r="E24" s="9"/>
      <c r="F24" s="3"/>
    </row>
    <row r="25" spans="1:6" x14ac:dyDescent="0.25">
      <c r="A25" s="5"/>
      <c r="B25" s="11"/>
      <c r="C25" s="13"/>
      <c r="D25" s="21"/>
      <c r="E25" s="9"/>
      <c r="F25" s="3"/>
    </row>
    <row r="26" spans="1:6" x14ac:dyDescent="0.25">
      <c r="A26" s="5"/>
      <c r="B26" s="11"/>
      <c r="C26" s="13"/>
      <c r="D26" s="21"/>
      <c r="E26" s="9"/>
      <c r="F26" s="3"/>
    </row>
    <row r="27" spans="1:6" x14ac:dyDescent="0.25">
      <c r="A27" s="5"/>
      <c r="B27" s="11"/>
      <c r="C27" s="13"/>
      <c r="D27" s="21"/>
      <c r="E27" s="9"/>
      <c r="F27" s="3"/>
    </row>
    <row r="28" spans="1:6" x14ac:dyDescent="0.25">
      <c r="A28" s="5"/>
      <c r="B28" s="11"/>
      <c r="C28" s="13"/>
      <c r="D28" s="21"/>
      <c r="E28" s="9"/>
      <c r="F28" s="3"/>
    </row>
    <row r="29" spans="1:6" x14ac:dyDescent="0.25">
      <c r="A29" s="5"/>
      <c r="B29" s="11"/>
      <c r="C29" s="13"/>
      <c r="D29" s="21"/>
      <c r="E29" s="9"/>
      <c r="F29" s="3"/>
    </row>
    <row r="30" spans="1:6" x14ac:dyDescent="0.25">
      <c r="A30" s="5"/>
      <c r="B30" s="11"/>
      <c r="C30" s="13"/>
      <c r="D30" s="21"/>
      <c r="E30" s="9"/>
      <c r="F30" s="3"/>
    </row>
    <row r="31" spans="1:6" x14ac:dyDescent="0.25">
      <c r="A31" s="5"/>
      <c r="B31" s="11"/>
      <c r="C31" s="13"/>
      <c r="D31" s="21"/>
      <c r="E31" s="9"/>
      <c r="F31" s="3"/>
    </row>
  </sheetData>
  <mergeCells count="4">
    <mergeCell ref="F3:F5"/>
    <mergeCell ref="F6:F8"/>
    <mergeCell ref="A1:B1"/>
    <mergeCell ref="C1:F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2"/>
  <sheetViews>
    <sheetView tabSelected="1" zoomScale="150" zoomScaleNormal="150" workbookViewId="0">
      <selection activeCell="C4" sqref="C4"/>
    </sheetView>
  </sheetViews>
  <sheetFormatPr baseColWidth="10" defaultRowHeight="15.75" x14ac:dyDescent="0.25"/>
  <cols>
    <col min="1" max="1" width="28.875" customWidth="1"/>
    <col min="2" max="3" width="12.625" customWidth="1"/>
    <col min="4" max="4" width="24.625" customWidth="1"/>
    <col min="5" max="5" width="12.375" customWidth="1"/>
  </cols>
  <sheetData>
    <row r="1" spans="1:6" x14ac:dyDescent="0.25">
      <c r="A1" s="18" t="s">
        <v>110</v>
      </c>
      <c r="B1" s="19" t="s">
        <v>109</v>
      </c>
      <c r="C1" s="20" t="s">
        <v>111</v>
      </c>
      <c r="D1" s="36" t="s">
        <v>107</v>
      </c>
      <c r="E1" s="37"/>
      <c r="F1" t="s">
        <v>112</v>
      </c>
    </row>
    <row r="2" spans="1:6" ht="15.75" customHeight="1" x14ac:dyDescent="0.25">
      <c r="A2" s="23" t="s">
        <v>105</v>
      </c>
      <c r="B2" s="38" t="s">
        <v>17</v>
      </c>
      <c r="C2" s="40" t="s">
        <v>106</v>
      </c>
      <c r="D2" s="48" t="s">
        <v>108</v>
      </c>
      <c r="E2" s="50" t="s">
        <v>116</v>
      </c>
    </row>
    <row r="3" spans="1:6" x14ac:dyDescent="0.25">
      <c r="A3" s="24"/>
      <c r="B3" s="39"/>
      <c r="C3" s="41"/>
      <c r="D3" s="49"/>
      <c r="E3" s="49"/>
    </row>
    <row r="4" spans="1:6" x14ac:dyDescent="0.25">
      <c r="A4" s="16" t="str">
        <f>Produits!A3</f>
        <v>Martelo Expreso</v>
      </c>
      <c r="B4" s="13" t="s">
        <v>33</v>
      </c>
      <c r="C4" s="42">
        <v>20000</v>
      </c>
      <c r="D4" s="47" t="str">
        <f>IF(C4&lt;20000,"Martelo Expreso","Pas besoin")</f>
        <v>Pas besoin</v>
      </c>
      <c r="E4" s="54">
        <f>C4-SUBSTITUTE(RIGHT(LEFT(B1,LEN(B1)-2),LEN(B1)-SEARCH(" ",B1)-2),".","")</f>
        <v>0</v>
      </c>
    </row>
    <row r="5" spans="1:6" x14ac:dyDescent="0.25">
      <c r="A5" s="16" t="str">
        <f>Produits!A4</f>
        <v>Martelo Ciciliana</v>
      </c>
      <c r="B5" s="13" t="s">
        <v>34</v>
      </c>
      <c r="C5" s="42">
        <v>20000</v>
      </c>
      <c r="D5" s="47">
        <f>IF(C5&lt;20000,"Martelo Ciciliana",)</f>
        <v>0</v>
      </c>
      <c r="E5" s="51"/>
    </row>
    <row r="6" spans="1:6" x14ac:dyDescent="0.25">
      <c r="A6" s="16" t="str">
        <f>Produits!A5</f>
        <v>Martelo Lungo</v>
      </c>
      <c r="B6" s="13" t="s">
        <v>35</v>
      </c>
      <c r="C6" s="42">
        <v>15000</v>
      </c>
      <c r="D6" s="47" t="str">
        <f>IF(C6&lt;20000,"Martelo Lungo",)</f>
        <v>Martelo Lungo</v>
      </c>
      <c r="E6" s="54"/>
    </row>
    <row r="7" spans="1:6" x14ac:dyDescent="0.25">
      <c r="A7" s="16" t="str">
        <f>Produits!A6</f>
        <v>Bellaroma Intesso Expreso</v>
      </c>
      <c r="B7" s="13" t="s">
        <v>36</v>
      </c>
      <c r="C7" s="42">
        <v>16000</v>
      </c>
      <c r="D7" s="47" t="str">
        <f>IF(C7&lt;20000,"Bellaroma Intesso Expreso",)</f>
        <v>Bellaroma Intesso Expreso</v>
      </c>
      <c r="E7" s="51"/>
    </row>
    <row r="8" spans="1:6" x14ac:dyDescent="0.25">
      <c r="A8" s="16" t="str">
        <f>Produits!A7</f>
        <v>Bellaroma Clasico Expreso</v>
      </c>
      <c r="B8" s="13" t="s">
        <v>37</v>
      </c>
      <c r="C8" s="42">
        <v>21000</v>
      </c>
      <c r="D8" s="47">
        <f>IF(C8&lt;20000,"Bellaroma Clasico Expreso",)</f>
        <v>0</v>
      </c>
      <c r="E8" s="51"/>
    </row>
    <row r="9" spans="1:6" x14ac:dyDescent="0.25">
      <c r="A9" s="16" t="str">
        <f>Produits!A8</f>
        <v>Bellaroma Viola Expreso</v>
      </c>
      <c r="B9" s="13" t="s">
        <v>38</v>
      </c>
      <c r="C9" s="42">
        <v>12000</v>
      </c>
      <c r="D9" s="47" t="str">
        <f>IF(C9&lt;20000,"Bellaroma Viola Expreso",)</f>
        <v>Bellaroma Viola Expreso</v>
      </c>
      <c r="E9" s="51"/>
    </row>
    <row r="10" spans="1:6" x14ac:dyDescent="0.25">
      <c r="A10" s="1"/>
      <c r="B10" s="13"/>
      <c r="C10" s="42"/>
      <c r="D10" s="47"/>
      <c r="E10" s="51"/>
    </row>
    <row r="11" spans="1:6" x14ac:dyDescent="0.25">
      <c r="A11" s="1"/>
      <c r="B11" s="13"/>
      <c r="C11" s="42"/>
      <c r="D11" s="47"/>
      <c r="E11" s="51"/>
    </row>
    <row r="12" spans="1:6" x14ac:dyDescent="0.25">
      <c r="A12" s="1"/>
      <c r="B12" s="13"/>
      <c r="C12" s="42"/>
      <c r="D12" s="47"/>
      <c r="E12" s="51"/>
    </row>
    <row r="13" spans="1:6" x14ac:dyDescent="0.25">
      <c r="A13" s="1"/>
      <c r="B13" s="13"/>
      <c r="C13" s="42"/>
      <c r="D13" s="47"/>
      <c r="E13" s="51"/>
    </row>
    <row r="14" spans="1:6" x14ac:dyDescent="0.25">
      <c r="A14" s="1"/>
      <c r="B14" s="13"/>
      <c r="C14" s="42"/>
      <c r="D14" s="47"/>
      <c r="E14" s="51"/>
    </row>
    <row r="15" spans="1:6" x14ac:dyDescent="0.25">
      <c r="A15" s="1"/>
      <c r="B15" s="13"/>
      <c r="C15" s="42"/>
      <c r="D15" s="47"/>
      <c r="E15" s="51"/>
    </row>
    <row r="16" spans="1:6" x14ac:dyDescent="0.25">
      <c r="A16" s="1"/>
      <c r="B16" s="13"/>
      <c r="C16" s="42"/>
      <c r="D16" s="47"/>
      <c r="E16" s="51"/>
    </row>
    <row r="17" spans="1:5" x14ac:dyDescent="0.25">
      <c r="A17" s="1"/>
      <c r="B17" s="13"/>
      <c r="C17" s="42"/>
      <c r="D17" s="47"/>
      <c r="E17" s="51"/>
    </row>
    <row r="18" spans="1:5" x14ac:dyDescent="0.25">
      <c r="A18" s="1"/>
      <c r="B18" s="13"/>
      <c r="C18" s="42"/>
      <c r="D18" s="47"/>
      <c r="E18" s="51"/>
    </row>
    <row r="19" spans="1:5" x14ac:dyDescent="0.25">
      <c r="A19" s="1"/>
      <c r="B19" s="13"/>
      <c r="C19" s="42"/>
      <c r="D19" s="47"/>
      <c r="E19" s="51"/>
    </row>
    <row r="20" spans="1:5" x14ac:dyDescent="0.25">
      <c r="A20" s="1"/>
      <c r="B20" s="13"/>
      <c r="C20" s="42"/>
      <c r="D20" s="47"/>
      <c r="E20" s="51"/>
    </row>
    <row r="21" spans="1:5" x14ac:dyDescent="0.25">
      <c r="A21" s="1"/>
      <c r="B21" s="13"/>
      <c r="C21" s="42"/>
      <c r="D21" s="47"/>
      <c r="E21" s="51"/>
    </row>
    <row r="22" spans="1:5" x14ac:dyDescent="0.25">
      <c r="A22" s="1"/>
      <c r="B22" s="13"/>
      <c r="C22" s="42"/>
      <c r="D22" s="47"/>
      <c r="E22" s="51"/>
    </row>
    <row r="23" spans="1:5" x14ac:dyDescent="0.25">
      <c r="A23" s="1"/>
      <c r="B23" s="13"/>
      <c r="C23" s="42"/>
      <c r="D23" s="47"/>
      <c r="E23" s="51"/>
    </row>
    <row r="24" spans="1:5" x14ac:dyDescent="0.25">
      <c r="A24" s="1"/>
      <c r="B24" s="13"/>
      <c r="C24" s="42"/>
      <c r="D24" s="47"/>
      <c r="E24" s="51"/>
    </row>
    <row r="25" spans="1:5" x14ac:dyDescent="0.25">
      <c r="A25" s="1"/>
      <c r="B25" s="13"/>
      <c r="C25" s="42"/>
      <c r="D25" s="47"/>
      <c r="E25" s="51"/>
    </row>
    <row r="26" spans="1:5" x14ac:dyDescent="0.25">
      <c r="A26" s="1"/>
      <c r="B26" s="13"/>
      <c r="C26" s="42"/>
      <c r="D26" s="47"/>
      <c r="E26" s="51"/>
    </row>
    <row r="27" spans="1:5" x14ac:dyDescent="0.25">
      <c r="A27" s="1"/>
      <c r="B27" s="13"/>
      <c r="C27" s="42"/>
      <c r="D27" s="47"/>
      <c r="E27" s="51"/>
    </row>
    <row r="28" spans="1:5" x14ac:dyDescent="0.25">
      <c r="A28" s="1"/>
      <c r="B28" s="13"/>
      <c r="C28" s="42"/>
      <c r="D28" s="47"/>
      <c r="E28" s="51"/>
    </row>
    <row r="29" spans="1:5" x14ac:dyDescent="0.25">
      <c r="A29" s="1"/>
      <c r="B29" s="13"/>
      <c r="C29" s="42"/>
      <c r="D29" s="47"/>
      <c r="E29" s="51"/>
    </row>
    <row r="30" spans="1:5" x14ac:dyDescent="0.25">
      <c r="A30" s="1"/>
      <c r="B30" s="13"/>
      <c r="C30" s="42"/>
      <c r="D30" s="47"/>
      <c r="E30" s="51"/>
    </row>
    <row r="31" spans="1:5" x14ac:dyDescent="0.25">
      <c r="A31" s="1"/>
      <c r="B31" s="13"/>
      <c r="C31" s="42"/>
      <c r="D31" s="47"/>
      <c r="E31" s="51"/>
    </row>
    <row r="32" spans="1:5" x14ac:dyDescent="0.25">
      <c r="A32" s="1"/>
      <c r="B32" s="13"/>
      <c r="C32" s="42"/>
      <c r="D32" s="47"/>
      <c r="E32" s="51"/>
    </row>
  </sheetData>
  <mergeCells count="6">
    <mergeCell ref="D1:E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6:G30"/>
  <sheetViews>
    <sheetView topLeftCell="A6" zoomScale="150" zoomScaleNormal="150" workbookViewId="0">
      <selection activeCell="A6" sqref="A6"/>
    </sheetView>
  </sheetViews>
  <sheetFormatPr baseColWidth="10" defaultRowHeight="15.75" x14ac:dyDescent="0.25"/>
  <sheetData>
    <row r="6" spans="1:7" x14ac:dyDescent="0.25">
      <c r="A6" s="4" t="s">
        <v>9</v>
      </c>
      <c r="B6" s="4" t="s">
        <v>26</v>
      </c>
      <c r="C6" s="4" t="s">
        <v>25</v>
      </c>
      <c r="D6" s="4" t="s">
        <v>29</v>
      </c>
      <c r="E6" s="4" t="s">
        <v>28</v>
      </c>
      <c r="F6" s="4" t="s">
        <v>15</v>
      </c>
      <c r="G6" s="4" t="s">
        <v>14</v>
      </c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8"/>
  <sheetViews>
    <sheetView topLeftCell="A7" zoomScale="150" zoomScaleNormal="150" workbookViewId="0">
      <selection activeCell="A12" sqref="A12"/>
    </sheetView>
  </sheetViews>
  <sheetFormatPr baseColWidth="10" defaultRowHeight="15.75" x14ac:dyDescent="0.25"/>
  <sheetData>
    <row r="1" spans="1:1" x14ac:dyDescent="0.25">
      <c r="A1" t="s">
        <v>1</v>
      </c>
    </row>
    <row r="8" spans="1:1" x14ac:dyDescent="0.25">
      <c r="A8" t="s">
        <v>104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"/>
  <sheetViews>
    <sheetView topLeftCell="A12" zoomScale="150" zoomScaleNormal="150" workbookViewId="0">
      <selection activeCell="F31" sqref="F31"/>
    </sheetView>
  </sheetViews>
  <sheetFormatPr baseColWidth="10" defaultRowHeight="15.7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F28"/>
  <sheetViews>
    <sheetView zoomScale="150" zoomScaleNormal="150" workbookViewId="0">
      <selection activeCell="I7" sqref="I7"/>
    </sheetView>
  </sheetViews>
  <sheetFormatPr baseColWidth="10" defaultRowHeight="15.75" x14ac:dyDescent="0.25"/>
  <cols>
    <col min="1" max="1" width="18.5" customWidth="1"/>
  </cols>
  <sheetData>
    <row r="1" spans="1:6" x14ac:dyDescent="0.25">
      <c r="A1" s="4" t="s">
        <v>24</v>
      </c>
      <c r="B1" s="4" t="s">
        <v>9</v>
      </c>
      <c r="C1" s="4" t="s">
        <v>10</v>
      </c>
      <c r="D1" s="4" t="s">
        <v>25</v>
      </c>
      <c r="E1" s="4" t="s">
        <v>11</v>
      </c>
      <c r="F1" s="4" t="s">
        <v>12</v>
      </c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50" zoomScaleNormal="150" workbookViewId="0">
      <selection activeCell="J15" sqref="J15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Gestion</vt:lpstr>
      <vt:lpstr>Clients</vt:lpstr>
      <vt:lpstr>Vendeurs</vt:lpstr>
      <vt:lpstr>Direction</vt:lpstr>
      <vt:lpstr>Livraisons</vt:lpstr>
      <vt:lpstr>Produits</vt:lpstr>
      <vt:lpstr>Stock</vt:lpstr>
      <vt:lpstr>Commendes</vt:lpstr>
      <vt:lpstr>Reductions</vt:lpstr>
      <vt:lpstr>Facturation</vt:lpstr>
      <vt:lpstr>Fourniseurs</vt:lpstr>
      <vt:lpstr>Suivit Vendeurs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2018-05-21T08:16:17Z</dcterms:created>
  <dcterms:modified xsi:type="dcterms:W3CDTF">2018-05-21T18:41:55Z</dcterms:modified>
</cp:coreProperties>
</file>