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nt-PC1\Desktop\Feuille d'heure Regul\"/>
    </mc:Choice>
  </mc:AlternateContent>
  <xr:revisionPtr revIDLastSave="0" documentId="13_ncr:1_{B0436E30-216F-48AC-9E4F-248D2F5A5BCE}" xr6:coauthVersionLast="47" xr6:coauthVersionMax="47" xr10:uidLastSave="{00000000-0000-0000-0000-000000000000}"/>
  <bookViews>
    <workbookView xWindow="28680" yWindow="-120" windowWidth="29040" windowHeight="15840" xr2:uid="{CF60D6EC-665A-402D-B779-D384E286E504}"/>
  </bookViews>
  <sheets>
    <sheet name="Feuille d'heures" sheetId="3" r:id="rId1"/>
  </sheets>
  <definedNames>
    <definedName name="Agences">#REF!</definedName>
    <definedName name="Base">#REF!</definedName>
    <definedName name="Envoies">#REF!</definedName>
    <definedName name="Membres">#REF!</definedName>
    <definedName name="_xlnm.Print_Area" localSheetId="0">'Feuille d''heures'!$B$1:$J$16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3" l="1" a="1"/>
  <c r="S2" i="3" s="1"/>
  <c r="S11" i="3" a="1"/>
  <c r="S11" i="3" s="1"/>
  <c r="E16" i="3"/>
  <c r="AA6" i="3"/>
  <c r="AA7" i="3"/>
  <c r="AA8" i="3"/>
  <c r="AA9" i="3"/>
  <c r="AA10" i="3"/>
  <c r="AA11" i="3"/>
  <c r="Z7" i="3"/>
  <c r="Z8" i="3"/>
  <c r="Z9" i="3"/>
  <c r="Z10" i="3"/>
  <c r="Z11" i="3"/>
  <c r="Z6" i="3"/>
  <c r="J9" i="3" l="1"/>
  <c r="J11" i="3"/>
  <c r="J7" i="3"/>
  <c r="J10" i="3"/>
  <c r="J8" i="3"/>
  <c r="J6" i="3"/>
  <c r="J12" i="3" s="1"/>
  <c r="J13" i="3" l="1"/>
  <c r="H15" i="3" l="1"/>
  <c r="F13" i="3" s="1"/>
  <c r="D13" i="3" s="1"/>
  <c r="E14" i="3"/>
  <c r="D15" i="3" s="1"/>
</calcChain>
</file>

<file path=xl/sharedStrings.xml><?xml version="1.0" encoding="utf-8"?>
<sst xmlns="http://schemas.openxmlformats.org/spreadsheetml/2006/main" count="58" uniqueCount="41">
  <si>
    <t>FEUILLE D'HEURES</t>
  </si>
  <si>
    <t xml:space="preserve">Semaine </t>
  </si>
  <si>
    <t>JOURS</t>
  </si>
  <si>
    <t>TOTAL
HEURES</t>
  </si>
  <si>
    <t>SERVICES</t>
  </si>
  <si>
    <t>POSTE</t>
  </si>
  <si>
    <t>DEBUT</t>
  </si>
  <si>
    <t>FIN</t>
  </si>
  <si>
    <t>LUNDI</t>
  </si>
  <si>
    <t>MARDI</t>
  </si>
  <si>
    <t>MERCREDI</t>
  </si>
  <si>
    <t>CP</t>
  </si>
  <si>
    <t>JEUDI</t>
  </si>
  <si>
    <t>TIR</t>
  </si>
  <si>
    <t>VENDREDI</t>
  </si>
  <si>
    <t>SAMEDI</t>
  </si>
  <si>
    <t>Ancien compteur heures SUP</t>
  </si>
  <si>
    <t>Nouveau compteur heures SUP</t>
  </si>
  <si>
    <t>Ancien compteur RTT</t>
  </si>
  <si>
    <t>Nouveau compteur RTT</t>
  </si>
  <si>
    <t>AM</t>
  </si>
  <si>
    <t>AC</t>
  </si>
  <si>
    <t>BM</t>
  </si>
  <si>
    <t>BC</t>
  </si>
  <si>
    <t>BG</t>
  </si>
  <si>
    <t>MDT</t>
  </si>
  <si>
    <t>Heures Sup</t>
  </si>
  <si>
    <t>TOTAL HEURES SEMAINE</t>
  </si>
  <si>
    <t>Total Transport :</t>
  </si>
  <si>
    <t>Total Régulation :</t>
  </si>
  <si>
    <r>
      <t>Nom/Prénom</t>
    </r>
    <r>
      <rPr>
        <b/>
        <sz val="12"/>
        <rFont val="Calibri"/>
        <family val="2"/>
        <scheme val="minor"/>
      </rPr>
      <t xml:space="preserve"> : </t>
    </r>
  </si>
  <si>
    <r>
      <rPr>
        <b/>
        <sz val="9"/>
        <rFont val="Calibri Light"/>
        <family val="2"/>
        <scheme val="major"/>
      </rPr>
      <t>Signatur</t>
    </r>
    <r>
      <rPr>
        <b/>
        <u/>
        <sz val="9"/>
        <rFont val="Calibri Light"/>
        <family val="1"/>
        <scheme val="major"/>
      </rPr>
      <t>e</t>
    </r>
  </si>
  <si>
    <t>FÉRIÉ</t>
  </si>
  <si>
    <t>RÉUNION</t>
  </si>
  <si>
    <t>RÉG</t>
  </si>
  <si>
    <t>REGULATION</t>
  </si>
  <si>
    <t>MOD</t>
  </si>
  <si>
    <r>
      <t xml:space="preserve">                                           Panier VB                </t>
    </r>
    <r>
      <rPr>
        <b/>
        <sz val="14"/>
        <rFont val="Calibri"/>
        <family val="2"/>
        <scheme val="minor"/>
      </rPr>
      <t xml:space="preserve">   =</t>
    </r>
  </si>
  <si>
    <t>CAISSE</t>
  </si>
  <si>
    <t>Proposition JFL</t>
  </si>
  <si>
    <t>Proposition mdo100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</si>
</sst>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_-* #,##0.00\ _€_-;\-* #,##0.00\ _€_-;_-* &quot;-&quot;??\ _€_-;_-@_-"/>
  </numFmts>
  <fonts count="31" x14ac:knownFonts="1">
    <font>
      <sz val="11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rgb="FF000080"/>
      <name val="Calibri"/>
      <family val="2"/>
      <scheme val="minor"/>
    </font>
    <font>
      <b/>
      <sz val="11"/>
      <color rgb="FF000080"/>
      <name val="Arial"/>
      <family val="2"/>
    </font>
    <font>
      <b/>
      <i/>
      <sz val="11"/>
      <color rgb="FF000080"/>
      <name val="Arial"/>
      <family val="2"/>
    </font>
    <font>
      <sz val="12"/>
      <color rgb="FF00008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80"/>
      <name val="Calibri"/>
      <family val="2"/>
      <scheme val="minor"/>
    </font>
    <font>
      <b/>
      <i/>
      <sz val="20"/>
      <color theme="4" tint="-0.249977111117893"/>
      <name val="Times New Roman"/>
      <family val="1"/>
    </font>
    <font>
      <b/>
      <sz val="18"/>
      <color rgb="FF00008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  <family val="2"/>
    </font>
    <font>
      <i/>
      <sz val="18"/>
      <name val="Arial"/>
      <family val="2"/>
    </font>
    <font>
      <i/>
      <u/>
      <sz val="10"/>
      <name val="Arial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name val="Arial"/>
      <family val="2"/>
    </font>
    <font>
      <b/>
      <u/>
      <sz val="12"/>
      <name val="Calibri"/>
      <family val="2"/>
      <scheme val="minor"/>
    </font>
    <font>
      <b/>
      <u/>
      <sz val="9"/>
      <name val="Calibri Light"/>
      <family val="1"/>
      <scheme val="maj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name val="Calibri Light"/>
      <family val="2"/>
      <scheme val="major"/>
    </font>
    <font>
      <b/>
      <u/>
      <sz val="9"/>
      <name val="Calibri Light"/>
      <family val="2"/>
      <scheme val="maj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3" borderId="0" applyNumberFormat="0" applyBorder="0" applyAlignment="0" applyProtection="0"/>
  </cellStyleXfs>
  <cellXfs count="13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164" fontId="9" fillId="2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65" fontId="15" fillId="2" borderId="14" xfId="1" applyNumberFormat="1" applyFont="1" applyFill="1" applyBorder="1" applyAlignment="1">
      <alignment horizontal="center" vertical="center" shrinkToFit="1"/>
    </xf>
    <xf numFmtId="165" fontId="15" fillId="2" borderId="32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2" borderId="18" xfId="0" applyFont="1" applyFill="1" applyBorder="1" applyAlignment="1">
      <alignment horizontal="center" vertical="center" shrinkToFit="1"/>
    </xf>
    <xf numFmtId="0" fontId="15" fillId="4" borderId="3" xfId="0" applyFont="1" applyFill="1" applyBorder="1" applyAlignment="1">
      <alignment vertical="center" shrinkToFit="1"/>
    </xf>
    <xf numFmtId="0" fontId="15" fillId="4" borderId="4" xfId="0" applyFont="1" applyFill="1" applyBorder="1" applyAlignment="1">
      <alignment horizontal="center" vertical="center" shrinkToFit="1"/>
    </xf>
    <xf numFmtId="165" fontId="0" fillId="0" borderId="56" xfId="0" applyNumberFormat="1" applyBorder="1"/>
    <xf numFmtId="0" fontId="0" fillId="0" borderId="56" xfId="0" applyBorder="1"/>
    <xf numFmtId="165" fontId="0" fillId="0" borderId="55" xfId="0" applyNumberFormat="1" applyBorder="1"/>
    <xf numFmtId="0" fontId="0" fillId="0" borderId="55" xfId="0" applyBorder="1"/>
    <xf numFmtId="0" fontId="15" fillId="0" borderId="22" xfId="0" applyFont="1" applyBorder="1" applyAlignment="1" applyProtection="1">
      <alignment horizontal="center" vertical="center" shrinkToFit="1"/>
      <protection locked="0"/>
    </xf>
    <xf numFmtId="0" fontId="15" fillId="0" borderId="40" xfId="0" applyFont="1" applyBorder="1" applyAlignment="1" applyProtection="1">
      <alignment horizontal="center" vertical="center" shrinkToFit="1"/>
      <protection locked="0"/>
    </xf>
    <xf numFmtId="0" fontId="15" fillId="2" borderId="41" xfId="0" applyFont="1" applyFill="1" applyBorder="1" applyAlignment="1" applyProtection="1">
      <alignment horizontal="center" vertical="center" shrinkToFit="1"/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2" fontId="15" fillId="7" borderId="46" xfId="0" applyNumberFormat="1" applyFont="1" applyFill="1" applyBorder="1" applyAlignment="1">
      <alignment horizontal="center" vertical="center" shrinkToFit="1"/>
    </xf>
    <xf numFmtId="0" fontId="16" fillId="7" borderId="37" xfId="0" applyFont="1" applyFill="1" applyBorder="1" applyAlignment="1">
      <alignment horizontal="center" vertical="center" shrinkToFit="1"/>
    </xf>
    <xf numFmtId="0" fontId="16" fillId="7" borderId="9" xfId="0" applyFont="1" applyFill="1" applyBorder="1" applyAlignment="1">
      <alignment horizontal="center" vertical="center" shrinkToFit="1"/>
    </xf>
    <xf numFmtId="0" fontId="16" fillId="7" borderId="52" xfId="0" applyFont="1" applyFill="1" applyBorder="1" applyAlignment="1">
      <alignment horizontal="center" vertical="center" shrinkToFit="1"/>
    </xf>
    <xf numFmtId="165" fontId="16" fillId="7" borderId="50" xfId="0" applyNumberFormat="1" applyFont="1" applyFill="1" applyBorder="1" applyAlignment="1">
      <alignment horizontal="center" vertical="center" shrinkToFit="1"/>
    </xf>
    <xf numFmtId="165" fontId="16" fillId="7" borderId="8" xfId="0" applyNumberFormat="1" applyFont="1" applyFill="1" applyBorder="1" applyAlignment="1">
      <alignment horizontal="center" vertical="center" shrinkToFit="1"/>
    </xf>
    <xf numFmtId="165" fontId="16" fillId="7" borderId="54" xfId="0" applyNumberFormat="1" applyFont="1" applyFill="1" applyBorder="1" applyAlignment="1">
      <alignment horizontal="center" vertical="center" shrinkToFit="1"/>
    </xf>
    <xf numFmtId="2" fontId="28" fillId="8" borderId="26" xfId="0" applyNumberFormat="1" applyFont="1" applyFill="1" applyBorder="1" applyAlignment="1">
      <alignment horizontal="center" vertical="center" shrinkToFit="1"/>
    </xf>
    <xf numFmtId="0" fontId="10" fillId="2" borderId="0" xfId="0" applyFont="1" applyFill="1" applyAlignment="1">
      <alignment horizontal="right" vertical="center"/>
    </xf>
    <xf numFmtId="164" fontId="10" fillId="2" borderId="0" xfId="0" applyNumberFormat="1" applyFont="1" applyFill="1" applyAlignment="1">
      <alignment horizontal="left" vertical="center"/>
    </xf>
    <xf numFmtId="0" fontId="13" fillId="0" borderId="12" xfId="0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 shrinkToFit="1"/>
    </xf>
    <xf numFmtId="0" fontId="18" fillId="0" borderId="21" xfId="0" applyFont="1" applyBorder="1" applyAlignment="1" applyProtection="1">
      <alignment horizontal="center" vertical="center" shrinkToFit="1"/>
      <protection locked="0"/>
    </xf>
    <xf numFmtId="0" fontId="19" fillId="0" borderId="21" xfId="0" applyFont="1" applyBorder="1" applyAlignment="1" applyProtection="1">
      <alignment horizontal="center" vertical="center" shrinkToFit="1"/>
      <protection locked="0"/>
    </xf>
    <xf numFmtId="0" fontId="19" fillId="0" borderId="23" xfId="0" applyFont="1" applyBorder="1" applyAlignment="1" applyProtection="1">
      <alignment horizontal="center" vertical="center" shrinkToFit="1"/>
      <protection locked="0"/>
    </xf>
    <xf numFmtId="0" fontId="27" fillId="2" borderId="1" xfId="0" applyFont="1" applyFill="1" applyBorder="1" applyAlignment="1" applyProtection="1">
      <alignment horizontal="left" vertical="top" shrinkToFit="1"/>
      <protection locked="0"/>
    </xf>
    <xf numFmtId="0" fontId="21" fillId="2" borderId="24" xfId="0" applyFont="1" applyFill="1" applyBorder="1" applyAlignment="1" applyProtection="1">
      <alignment horizontal="left" vertical="top" shrinkToFit="1"/>
      <protection locked="0"/>
    </xf>
    <xf numFmtId="0" fontId="21" fillId="2" borderId="2" xfId="0" applyFont="1" applyFill="1" applyBorder="1" applyAlignment="1" applyProtection="1">
      <alignment horizontal="left" vertical="top" shrinkToFit="1"/>
      <protection locked="0"/>
    </xf>
    <xf numFmtId="0" fontId="21" fillId="2" borderId="25" xfId="0" applyFont="1" applyFill="1" applyBorder="1" applyAlignment="1" applyProtection="1">
      <alignment horizontal="left" vertical="top" shrinkToFit="1"/>
      <protection locked="0"/>
    </xf>
    <xf numFmtId="0" fontId="15" fillId="4" borderId="6" xfId="0" applyFont="1" applyFill="1" applyBorder="1" applyAlignment="1">
      <alignment horizontal="center" vertical="center" shrinkToFit="1"/>
    </xf>
    <xf numFmtId="0" fontId="20" fillId="2" borderId="1" xfId="0" applyFont="1" applyFill="1" applyBorder="1" applyAlignment="1" applyProtection="1">
      <alignment horizontal="center" vertical="center" shrinkToFit="1"/>
      <protection locked="0"/>
    </xf>
    <xf numFmtId="0" fontId="20" fillId="2" borderId="5" xfId="0" applyFont="1" applyFill="1" applyBorder="1" applyAlignment="1" applyProtection="1">
      <alignment horizontal="center" vertical="center" shrinkToFit="1"/>
      <protection locked="0"/>
    </xf>
    <xf numFmtId="0" fontId="15" fillId="2" borderId="5" xfId="0" applyFont="1" applyFill="1" applyBorder="1" applyAlignment="1" applyProtection="1">
      <alignment horizontal="left" vertical="center" shrinkToFit="1"/>
      <protection locked="0"/>
    </xf>
    <xf numFmtId="0" fontId="15" fillId="2" borderId="4" xfId="0" applyFont="1" applyFill="1" applyBorder="1" applyAlignment="1" applyProtection="1">
      <alignment horizontal="left" vertical="center" shrinkToFit="1"/>
      <protection locked="0"/>
    </xf>
    <xf numFmtId="0" fontId="23" fillId="7" borderId="36" xfId="0" applyFont="1" applyFill="1" applyBorder="1" applyAlignment="1" applyProtection="1">
      <alignment horizontal="center" vertical="center" shrinkToFit="1"/>
      <protection locked="0"/>
    </xf>
    <xf numFmtId="0" fontId="23" fillId="7" borderId="49" xfId="0" applyFont="1" applyFill="1" applyBorder="1" applyAlignment="1" applyProtection="1">
      <alignment horizontal="center" vertical="center" shrinkToFit="1"/>
      <protection locked="0"/>
    </xf>
    <xf numFmtId="0" fontId="23" fillId="7" borderId="13" xfId="0" applyFont="1" applyFill="1" applyBorder="1" applyAlignment="1" applyProtection="1">
      <alignment horizontal="center" vertical="center" wrapText="1" shrinkToFit="1"/>
      <protection locked="0"/>
    </xf>
    <xf numFmtId="0" fontId="23" fillId="7" borderId="25" xfId="0" applyFont="1" applyFill="1" applyBorder="1" applyAlignment="1" applyProtection="1">
      <alignment horizontal="center" vertical="center" wrapText="1" shrinkToFit="1"/>
      <protection locked="0"/>
    </xf>
    <xf numFmtId="0" fontId="22" fillId="2" borderId="39" xfId="1" applyFont="1" applyFill="1" applyBorder="1" applyAlignment="1" applyProtection="1">
      <alignment horizontal="center" vertical="center" wrapText="1" shrinkToFit="1"/>
      <protection locked="0"/>
    </xf>
    <xf numFmtId="0" fontId="22" fillId="2" borderId="33" xfId="1" applyFont="1" applyFill="1" applyBorder="1" applyAlignment="1" applyProtection="1">
      <alignment horizontal="center" vertical="center" wrapText="1" shrinkToFit="1"/>
      <protection locked="0"/>
    </xf>
    <xf numFmtId="0" fontId="22" fillId="2" borderId="27" xfId="1" applyFont="1" applyFill="1" applyBorder="1" applyAlignment="1" applyProtection="1">
      <alignment horizontal="center" vertical="center" wrapText="1" shrinkToFit="1"/>
      <protection locked="0"/>
    </xf>
    <xf numFmtId="0" fontId="22" fillId="2" borderId="15" xfId="1" applyFont="1" applyFill="1" applyBorder="1" applyAlignment="1" applyProtection="1">
      <alignment horizontal="center" vertical="center" wrapText="1" shrinkToFit="1"/>
      <protection locked="0"/>
    </xf>
    <xf numFmtId="0" fontId="15" fillId="0" borderId="18" xfId="0" applyFont="1" applyBorder="1" applyAlignment="1" applyProtection="1">
      <alignment horizontal="center" vertical="center" shrinkToFit="1"/>
      <protection locked="0"/>
    </xf>
    <xf numFmtId="2" fontId="15" fillId="2" borderId="30" xfId="1" applyNumberFormat="1" applyFont="1" applyFill="1" applyBorder="1" applyAlignment="1">
      <alignment horizontal="center" vertical="center" shrinkToFit="1"/>
    </xf>
    <xf numFmtId="2" fontId="15" fillId="2" borderId="17" xfId="1" applyNumberFormat="1" applyFont="1" applyFill="1" applyBorder="1" applyAlignment="1">
      <alignment horizontal="center" vertical="center" shrinkToFit="1"/>
    </xf>
    <xf numFmtId="2" fontId="15" fillId="2" borderId="38" xfId="1" applyNumberFormat="1" applyFont="1" applyFill="1" applyBorder="1" applyAlignment="1">
      <alignment horizontal="center" vertical="center" shrinkToFit="1"/>
    </xf>
    <xf numFmtId="2" fontId="15" fillId="2" borderId="26" xfId="1" applyNumberFormat="1" applyFont="1" applyFill="1" applyBorder="1" applyAlignment="1">
      <alignment horizontal="center" vertical="center" shrinkToFit="1"/>
    </xf>
    <xf numFmtId="2" fontId="28" fillId="8" borderId="39" xfId="0" applyNumberFormat="1" applyFont="1" applyFill="1" applyBorder="1" applyAlignment="1" applyProtection="1">
      <alignment horizontal="center" vertical="center" shrinkToFit="1"/>
      <protection locked="0"/>
    </xf>
    <xf numFmtId="2" fontId="28" fillId="8" borderId="51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2" xfId="0" applyFont="1" applyFill="1" applyBorder="1" applyAlignment="1">
      <alignment horizontal="center" vertical="center" shrinkToFit="1"/>
    </xf>
    <xf numFmtId="165" fontId="15" fillId="5" borderId="34" xfId="0" applyNumberFormat="1" applyFont="1" applyFill="1" applyBorder="1" applyAlignment="1">
      <alignment horizontal="center" vertical="center" shrinkToFit="1"/>
    </xf>
    <xf numFmtId="165" fontId="15" fillId="5" borderId="35" xfId="0" applyNumberFormat="1" applyFont="1" applyFill="1" applyBorder="1" applyAlignment="1">
      <alignment horizontal="center" vertical="center" shrinkToFit="1"/>
    </xf>
    <xf numFmtId="165" fontId="15" fillId="5" borderId="43" xfId="0" applyNumberFormat="1" applyFont="1" applyFill="1" applyBorder="1" applyAlignment="1">
      <alignment horizontal="center" vertical="center" shrinkToFit="1"/>
    </xf>
    <xf numFmtId="165" fontId="15" fillId="5" borderId="44" xfId="0" applyNumberFormat="1" applyFont="1" applyFill="1" applyBorder="1" applyAlignment="1">
      <alignment horizontal="center" vertical="center" shrinkToFit="1"/>
    </xf>
    <xf numFmtId="0" fontId="17" fillId="7" borderId="34" xfId="0" applyFont="1" applyFill="1" applyBorder="1" applyAlignment="1">
      <alignment horizontal="center" vertical="center" shrinkToFit="1"/>
    </xf>
    <xf numFmtId="0" fontId="17" fillId="7" borderId="20" xfId="0" applyFont="1" applyFill="1" applyBorder="1" applyAlignment="1">
      <alignment horizontal="center" vertical="center" shrinkToFit="1"/>
    </xf>
    <xf numFmtId="0" fontId="17" fillId="7" borderId="35" xfId="0" applyFont="1" applyFill="1" applyBorder="1" applyAlignment="1">
      <alignment horizontal="center" vertical="center" shrinkToFit="1"/>
    </xf>
    <xf numFmtId="0" fontId="24" fillId="7" borderId="48" xfId="0" applyFont="1" applyFill="1" applyBorder="1" applyAlignment="1">
      <alignment horizontal="center" vertical="center" shrinkToFit="1"/>
    </xf>
    <xf numFmtId="0" fontId="24" fillId="7" borderId="15" xfId="0" applyFont="1" applyFill="1" applyBorder="1" applyAlignment="1">
      <alignment horizontal="center" vertical="center" shrinkToFit="1"/>
    </xf>
    <xf numFmtId="0" fontId="23" fillId="7" borderId="0" xfId="0" applyFont="1" applyFill="1" applyAlignment="1">
      <alignment horizontal="center" vertical="center" shrinkToFit="1"/>
    </xf>
    <xf numFmtId="0" fontId="23" fillId="7" borderId="42" xfId="0" applyFont="1" applyFill="1" applyBorder="1" applyAlignment="1">
      <alignment horizontal="center" vertical="center" shrinkToFit="1"/>
    </xf>
    <xf numFmtId="165" fontId="15" fillId="7" borderId="34" xfId="0" applyNumberFormat="1" applyFont="1" applyFill="1" applyBorder="1" applyAlignment="1">
      <alignment horizontal="center" vertical="center" shrinkToFit="1"/>
    </xf>
    <xf numFmtId="165" fontId="15" fillId="7" borderId="1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2" fillId="2" borderId="22" xfId="1" applyFont="1" applyFill="1" applyBorder="1" applyAlignment="1" applyProtection="1">
      <alignment horizontal="center" vertical="center" wrapText="1" shrinkToFit="1"/>
      <protection locked="0"/>
    </xf>
    <xf numFmtId="0" fontId="22" fillId="2" borderId="11" xfId="1" applyFont="1" applyFill="1" applyBorder="1" applyAlignment="1" applyProtection="1">
      <alignment horizontal="center" vertical="center" wrapText="1" shrinkToFit="1"/>
      <protection locked="0"/>
    </xf>
    <xf numFmtId="2" fontId="15" fillId="2" borderId="14" xfId="0" applyNumberFormat="1" applyFont="1" applyFill="1" applyBorder="1" applyAlignment="1">
      <alignment horizontal="center" vertical="center"/>
    </xf>
    <xf numFmtId="2" fontId="15" fillId="2" borderId="19" xfId="0" applyNumberFormat="1" applyFont="1" applyFill="1" applyBorder="1" applyAlignment="1">
      <alignment horizontal="center" vertical="center"/>
    </xf>
    <xf numFmtId="2" fontId="15" fillId="2" borderId="13" xfId="0" applyNumberFormat="1" applyFont="1" applyFill="1" applyBorder="1" applyAlignment="1">
      <alignment horizontal="center" vertical="center"/>
    </xf>
    <xf numFmtId="2" fontId="15" fillId="2" borderId="30" xfId="0" applyNumberFormat="1" applyFont="1" applyFill="1" applyBorder="1" applyAlignment="1">
      <alignment horizontal="center" vertical="center"/>
    </xf>
    <xf numFmtId="2" fontId="15" fillId="2" borderId="7" xfId="0" applyNumberFormat="1" applyFont="1" applyFill="1" applyBorder="1" applyAlignment="1">
      <alignment horizontal="center" vertical="center"/>
    </xf>
    <xf numFmtId="2" fontId="15" fillId="7" borderId="41" xfId="0" applyNumberFormat="1" applyFont="1" applyFill="1" applyBorder="1" applyAlignment="1" applyProtection="1">
      <alignment horizontal="center" vertical="center" shrinkToFit="1"/>
      <protection locked="0"/>
    </xf>
    <xf numFmtId="2" fontId="15" fillId="7" borderId="29" xfId="0" applyNumberFormat="1" applyFont="1" applyFill="1" applyBorder="1" applyAlignment="1" applyProtection="1">
      <alignment horizontal="center" vertical="center" shrinkToFit="1"/>
      <protection locked="0"/>
    </xf>
    <xf numFmtId="2" fontId="15" fillId="2" borderId="33" xfId="1" applyNumberFormat="1" applyFont="1" applyFill="1" applyBorder="1" applyAlignment="1">
      <alignment horizontal="center" vertical="center" shrinkToFit="1"/>
    </xf>
    <xf numFmtId="2" fontId="15" fillId="2" borderId="31" xfId="1" applyNumberFormat="1" applyFont="1" applyFill="1" applyBorder="1" applyAlignment="1">
      <alignment horizontal="center" vertical="center" shrinkToFit="1"/>
    </xf>
    <xf numFmtId="2" fontId="25" fillId="7" borderId="18" xfId="0" applyNumberFormat="1" applyFont="1" applyFill="1" applyBorder="1" applyAlignment="1">
      <alignment horizontal="center" vertical="center" shrinkToFit="1"/>
    </xf>
    <xf numFmtId="2" fontId="25" fillId="7" borderId="0" xfId="0" applyNumberFormat="1" applyFont="1" applyFill="1" applyAlignment="1">
      <alignment horizontal="center" vertical="center" shrinkToFit="1"/>
    </xf>
    <xf numFmtId="2" fontId="25" fillId="7" borderId="25" xfId="0" applyNumberFormat="1" applyFont="1" applyFill="1" applyBorder="1" applyAlignment="1">
      <alignment horizontal="center" vertical="center" shrinkToFit="1"/>
    </xf>
    <xf numFmtId="2" fontId="25" fillId="7" borderId="16" xfId="0" applyNumberFormat="1" applyFont="1" applyFill="1" applyBorder="1" applyAlignment="1">
      <alignment horizontal="center" vertical="center" shrinkToFit="1"/>
    </xf>
    <xf numFmtId="2" fontId="25" fillId="7" borderId="7" xfId="0" applyNumberFormat="1" applyFont="1" applyFill="1" applyBorder="1" applyAlignment="1">
      <alignment horizontal="center" vertical="center" shrinkToFit="1"/>
    </xf>
    <xf numFmtId="2" fontId="25" fillId="7" borderId="17" xfId="0" applyNumberFormat="1" applyFont="1" applyFill="1" applyBorder="1" applyAlignment="1">
      <alignment horizontal="center" vertical="center" shrinkToFit="1"/>
    </xf>
    <xf numFmtId="0" fontId="29" fillId="9" borderId="59" xfId="1" applyFont="1" applyFill="1" applyBorder="1" applyAlignment="1" applyProtection="1">
      <alignment horizontal="center" vertical="center" wrapText="1" shrinkToFit="1"/>
      <protection locked="0"/>
    </xf>
    <xf numFmtId="0" fontId="29" fillId="9" borderId="57" xfId="1" applyFont="1" applyFill="1" applyBorder="1" applyAlignment="1" applyProtection="1">
      <alignment horizontal="center" vertical="center" wrapText="1" shrinkToFit="1"/>
      <protection locked="0"/>
    </xf>
    <xf numFmtId="2" fontId="15" fillId="9" borderId="57" xfId="0" applyNumberFormat="1" applyFont="1" applyFill="1" applyBorder="1" applyAlignment="1">
      <alignment horizontal="center" vertical="center"/>
    </xf>
    <xf numFmtId="2" fontId="15" fillId="9" borderId="58" xfId="0" applyNumberFormat="1" applyFont="1" applyFill="1" applyBorder="1" applyAlignment="1">
      <alignment horizontal="center" vertical="center"/>
    </xf>
    <xf numFmtId="165" fontId="15" fillId="7" borderId="12" xfId="0" applyNumberFormat="1" applyFont="1" applyFill="1" applyBorder="1" applyAlignment="1">
      <alignment horizontal="center" vertical="center" shrinkToFit="1"/>
    </xf>
    <xf numFmtId="165" fontId="15" fillId="7" borderId="19" xfId="0" applyNumberFormat="1" applyFont="1" applyFill="1" applyBorder="1" applyAlignment="1">
      <alignment horizontal="center" vertical="center" shrinkToFit="1"/>
    </xf>
    <xf numFmtId="165" fontId="15" fillId="7" borderId="13" xfId="0" applyNumberFormat="1" applyFont="1" applyFill="1" applyBorder="1" applyAlignment="1">
      <alignment horizontal="center" vertical="center" shrinkToFit="1"/>
    </xf>
    <xf numFmtId="165" fontId="15" fillId="5" borderId="45" xfId="0" applyNumberFormat="1" applyFont="1" applyFill="1" applyBorder="1" applyAlignment="1">
      <alignment horizontal="center" vertical="center" shrinkToFit="1"/>
    </xf>
    <xf numFmtId="165" fontId="15" fillId="5" borderId="47" xfId="0" applyNumberFormat="1" applyFont="1" applyFill="1" applyBorder="1" applyAlignment="1">
      <alignment horizontal="center" vertical="center" shrinkToFit="1"/>
    </xf>
    <xf numFmtId="165" fontId="15" fillId="7" borderId="29" xfId="0" applyNumberFormat="1" applyFont="1" applyFill="1" applyBorder="1" applyAlignment="1">
      <alignment horizontal="center" vertical="center" shrinkToFit="1"/>
    </xf>
    <xf numFmtId="165" fontId="15" fillId="7" borderId="47" xfId="0" applyNumberFormat="1" applyFont="1" applyFill="1" applyBorder="1" applyAlignment="1">
      <alignment horizontal="center" vertical="center" shrinkToFit="1"/>
    </xf>
    <xf numFmtId="165" fontId="15" fillId="7" borderId="43" xfId="0" applyNumberFormat="1" applyFont="1" applyFill="1" applyBorder="1" applyAlignment="1">
      <alignment horizontal="center" vertical="center" shrinkToFit="1"/>
    </xf>
    <xf numFmtId="165" fontId="15" fillId="7" borderId="10" xfId="0" applyNumberFormat="1" applyFont="1" applyFill="1" applyBorder="1" applyAlignment="1">
      <alignment horizontal="center" vertical="center" shrinkToFit="1"/>
    </xf>
    <xf numFmtId="165" fontId="15" fillId="7" borderId="20" xfId="0" applyNumberFormat="1" applyFont="1" applyFill="1" applyBorder="1" applyAlignment="1">
      <alignment horizontal="center" vertical="center" shrinkToFit="1"/>
    </xf>
    <xf numFmtId="165" fontId="15" fillId="7" borderId="53" xfId="0" applyNumberFormat="1" applyFont="1" applyFill="1" applyBorder="1" applyAlignment="1">
      <alignment horizontal="center" vertical="center" shrinkToFit="1"/>
    </xf>
    <xf numFmtId="165" fontId="15" fillId="7" borderId="44" xfId="0" applyNumberFormat="1" applyFont="1" applyFill="1" applyBorder="1" applyAlignment="1">
      <alignment horizontal="center" vertical="center" shrinkToFit="1"/>
    </xf>
    <xf numFmtId="165" fontId="15" fillId="7" borderId="45" xfId="0" applyNumberFormat="1" applyFont="1" applyFill="1" applyBorder="1" applyAlignment="1">
      <alignment horizontal="center" vertical="center" shrinkToFit="1"/>
    </xf>
    <xf numFmtId="165" fontId="15" fillId="7" borderId="28" xfId="0" applyNumberFormat="1" applyFont="1" applyFill="1" applyBorder="1" applyAlignment="1">
      <alignment horizontal="center" vertical="center" shrinkToFit="1"/>
    </xf>
    <xf numFmtId="0" fontId="0" fillId="10" borderId="0" xfId="0" applyFill="1" applyAlignment="1">
      <alignment horizontal="center" vertical="center"/>
    </xf>
    <xf numFmtId="0" fontId="0" fillId="10" borderId="55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55" xfId="0" applyFill="1" applyBorder="1" applyAlignment="1">
      <alignment horizontal="center" vertical="center"/>
    </xf>
    <xf numFmtId="0" fontId="12" fillId="7" borderId="1" xfId="0" applyFont="1" applyFill="1" applyBorder="1"/>
    <xf numFmtId="0" fontId="12" fillId="12" borderId="6" xfId="0" applyFont="1" applyFill="1" applyBorder="1"/>
    <xf numFmtId="0" fontId="12" fillId="0" borderId="60" xfId="0" applyFont="1" applyBorder="1"/>
    <xf numFmtId="0" fontId="12" fillId="7" borderId="2" xfId="0" applyFont="1" applyFill="1" applyBorder="1"/>
    <xf numFmtId="0" fontId="12" fillId="12" borderId="0" xfId="0" applyFont="1" applyFill="1" applyBorder="1"/>
    <xf numFmtId="0" fontId="12" fillId="0" borderId="42" xfId="0" applyFont="1" applyBorder="1"/>
    <xf numFmtId="0" fontId="0" fillId="0" borderId="0" xfId="0" applyBorder="1"/>
    <xf numFmtId="0" fontId="12" fillId="6" borderId="42" xfId="0" applyFont="1" applyFill="1" applyBorder="1"/>
    <xf numFmtId="0" fontId="0" fillId="0" borderId="2" xfId="0" applyBorder="1"/>
    <xf numFmtId="0" fontId="0" fillId="0" borderId="61" xfId="0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12" fillId="0" borderId="63" xfId="0" applyFont="1" applyBorder="1"/>
  </cellXfs>
  <cellStyles count="2">
    <cellStyle name="Insatisfaisant" xfId="1" builtinId="27"/>
    <cellStyle name="Normal" xfId="0" builtinId="0"/>
  </cellStyles>
  <dxfs count="82">
    <dxf>
      <font>
        <color auto="1"/>
      </font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ont>
        <color theme="1"/>
      </font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ont>
        <color theme="1"/>
      </font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theme="1"/>
      </font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ont>
        <color theme="1"/>
      </font>
      <fill>
        <patternFill>
          <bgColor theme="5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3300"/>
      <color rgb="FF0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12" Type="http://schemas.microsoft.com/office/2017/10/relationships/person" Target="persons/person0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171450</xdr:colOff>
      <xdr:row>9</xdr:row>
      <xdr:rowOff>38100</xdr:rowOff>
    </xdr:from>
    <xdr:to>
      <xdr:col>17</xdr:col>
      <xdr:colOff>76200</xdr:colOff>
      <xdr:row>11</xdr:row>
      <xdr:rowOff>304800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65BA136-35A8-703B-76C4-0B9D08A3685E}"/>
            </a:ext>
          </a:extLst>
        </xdr:cNvPr>
        <xdr:cNvSpPr txBox="1"/>
      </xdr:nvSpPr>
      <xdr:spPr>
        <a:xfrm>
          <a:off x="8810625" y="2676525"/>
          <a:ext cx="276225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</a:t>
          </a:r>
          <a:r>
            <a:rPr lang="fr-FR" sz="1100" baseline="0"/>
            <a:t> fonction SI : version simplifiable  ?</a:t>
          </a:r>
        </a:p>
        <a:p>
          <a:endParaRPr lang="fr-FR" sz="1100" baseline="0"/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Formule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fonction SI : version simplifiable  ?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10</xdr:col>
      <xdr:colOff>0</xdr:colOff>
      <xdr:row>9</xdr:row>
      <xdr:rowOff>180975</xdr:rowOff>
    </xdr:from>
    <xdr:to>
      <xdr:col>13</xdr:col>
      <xdr:colOff>247650</xdr:colOff>
      <xdr:row>11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53868A2-D389-EB88-9DD0-984D022E2435}"/>
            </a:ext>
          </a:extLst>
        </xdr:cNvPr>
        <xdr:cNvCxnSpPr/>
      </xdr:nvCxnSpPr>
      <xdr:spPr>
        <a:xfrm flipV="1">
          <a:off x="6496050" y="2819400"/>
          <a:ext cx="2390775" cy="5619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11</xdr:row>
      <xdr:rowOff>142875</xdr:rowOff>
    </xdr:from>
    <xdr:to>
      <xdr:col>13</xdr:col>
      <xdr:colOff>238125</xdr:colOff>
      <xdr:row>12</xdr:row>
      <xdr:rowOff>219075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74625D3-218E-47E6-9021-B49063CEC36E}"/>
            </a:ext>
          </a:extLst>
        </xdr:cNvPr>
        <xdr:cNvCxnSpPr/>
      </xdr:nvCxnSpPr>
      <xdr:spPr>
        <a:xfrm flipV="1">
          <a:off x="6524625" y="3352800"/>
          <a:ext cx="2352675" cy="4191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419100</xdr:colOff>
      <xdr:row>0</xdr:row>
      <xdr:rowOff>266700</xdr:rowOff>
    </xdr:from>
    <xdr:to>
      <xdr:col>17</xdr:col>
      <xdr:colOff>1028700</xdr:colOff>
      <xdr:row>6</xdr:row>
      <xdr:rowOff>19050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C95028B-BF4C-37C9-5B63-16194F005272}"/>
            </a:ext>
          </a:extLst>
        </xdr:cNvPr>
        <xdr:cNvSpPr txBox="1"/>
      </xdr:nvSpPr>
      <xdr:spPr>
        <a:xfrm>
          <a:off x="6915150" y="266700"/>
          <a:ext cx="5610225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principe c'est qu'en</a:t>
          </a:r>
          <a:r>
            <a:rPr lang="fr-FR" sz="1100" baseline="0"/>
            <a:t> selectionnant un service </a:t>
          </a:r>
          <a:r>
            <a:rPr lang="fr-FR" sz="1100" b="1" baseline="0">
              <a:solidFill>
                <a:srgbClr val="FF0000"/>
              </a:solidFill>
            </a:rPr>
            <a:t>C6:C11 </a:t>
          </a:r>
          <a:r>
            <a:rPr lang="fr-FR" sz="1100" baseline="0"/>
            <a:t>, en fonction de celui-ci , le total des heures </a:t>
          </a:r>
          <a:r>
            <a:rPr lang="fr-FR" sz="1100" b="1" baseline="0">
              <a:solidFill>
                <a:srgbClr val="FF0000"/>
              </a:solidFill>
            </a:rPr>
            <a:t>J6:J11  </a:t>
          </a:r>
          <a:r>
            <a:rPr lang="fr-FR" sz="1100" b="0" baseline="0">
              <a:solidFill>
                <a:sysClr val="windowText" lastClr="000000"/>
              </a:solidFill>
            </a:rPr>
            <a:t>soit reparti dans le </a:t>
          </a:r>
          <a:r>
            <a:rPr lang="fr-FR" sz="1100" b="0" u="sng" baseline="0">
              <a:solidFill>
                <a:sysClr val="windowText" lastClr="000000"/>
              </a:solidFill>
            </a:rPr>
            <a:t>Total Transport </a:t>
          </a:r>
          <a:r>
            <a:rPr lang="fr-FR" sz="1100" b="0" baseline="0">
              <a:solidFill>
                <a:sysClr val="windowText" lastClr="000000"/>
              </a:solidFill>
            </a:rPr>
            <a:t> ou dans le </a:t>
          </a:r>
          <a:r>
            <a:rPr lang="fr-FR" sz="1100" b="0" u="sng" baseline="0">
              <a:solidFill>
                <a:sysClr val="windowText" lastClr="000000"/>
              </a:solidFill>
            </a:rPr>
            <a:t>Total Régulation </a:t>
          </a:r>
        </a:p>
        <a:p>
          <a:r>
            <a:rPr lang="fr-FR" sz="1100" b="0" u="none" baseline="0">
              <a:solidFill>
                <a:sysClr val="windowText" lastClr="000000"/>
              </a:solidFill>
            </a:rPr>
            <a:t>Ma formule actuelle fonctionne, mais elle est tres longue !</a:t>
          </a:r>
        </a:p>
        <a:p>
          <a:endParaRPr lang="fr-FR" sz="1100" b="0" u="none" baseline="0">
            <a:solidFill>
              <a:sysClr val="windowText" lastClr="000000"/>
            </a:solidFill>
          </a:endParaRPr>
        </a:p>
        <a:p>
          <a:r>
            <a:rPr lang="fr-FR" sz="1100" b="0" u="none" baseline="0">
              <a:solidFill>
                <a:sysClr val="windowText" lastClr="000000"/>
              </a:solidFill>
            </a:rPr>
            <a:t>La formule de JFL fonctionne , sauf qu'elle n'ajoute que 1 à chaque fois et non le total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formule de mdo100 ne  fonctionne pas , elle indique toujours 6 ?</a:t>
          </a:r>
          <a:endParaRPr lang="fr-FR" sz="1100" b="0" u="none" baseline="0">
            <a:solidFill>
              <a:sysClr val="windowText" lastClr="000000"/>
            </a:solidFill>
          </a:endParaRPr>
        </a:p>
        <a:p>
          <a:endParaRPr lang="fr-FR" sz="1100" b="0" u="none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1219200</xdr:colOff>
      <xdr:row>2</xdr:row>
      <xdr:rowOff>28575</xdr:rowOff>
    </xdr:from>
    <xdr:to>
      <xdr:col>18</xdr:col>
      <xdr:colOff>542925</xdr:colOff>
      <xdr:row>7</xdr:row>
      <xdr:rowOff>85725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6673B449-8592-D95F-E609-A8C21B889DF7}"/>
            </a:ext>
          </a:extLst>
        </xdr:cNvPr>
        <xdr:cNvCxnSpPr/>
      </xdr:nvCxnSpPr>
      <xdr:spPr>
        <a:xfrm flipV="1">
          <a:off x="12715875" y="657225"/>
          <a:ext cx="895350" cy="1495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619125</xdr:colOff>
      <xdr:row>7</xdr:row>
      <xdr:rowOff>95250</xdr:rowOff>
    </xdr:from>
    <xdr:to>
      <xdr:col>17</xdr:col>
      <xdr:colOff>1181100</xdr:colOff>
      <xdr:row>7</xdr:row>
      <xdr:rowOff>95250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74CC88B4-E35F-F5AE-0802-F5068361105D}"/>
            </a:ext>
          </a:extLst>
        </xdr:cNvPr>
        <xdr:cNvCxnSpPr/>
      </xdr:nvCxnSpPr>
      <xdr:spPr>
        <a:xfrm flipH="1">
          <a:off x="7115175" y="2162175"/>
          <a:ext cx="556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5</xdr:row>
      <xdr:rowOff>238125</xdr:rowOff>
    </xdr:from>
    <xdr:to>
      <xdr:col>10</xdr:col>
      <xdr:colOff>590550</xdr:colOff>
      <xdr:row>7</xdr:row>
      <xdr:rowOff>85725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4A7B7F17-7866-A6D2-D7F6-916088AF0CF3}"/>
            </a:ext>
          </a:extLst>
        </xdr:cNvPr>
        <xdr:cNvCxnSpPr/>
      </xdr:nvCxnSpPr>
      <xdr:spPr>
        <a:xfrm flipH="1" flipV="1">
          <a:off x="6562725" y="1733550"/>
          <a:ext cx="523875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7</xdr:row>
      <xdr:rowOff>104775</xdr:rowOff>
    </xdr:from>
    <xdr:to>
      <xdr:col>10</xdr:col>
      <xdr:colOff>638175</xdr:colOff>
      <xdr:row>7</xdr:row>
      <xdr:rowOff>161925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0862785F-368D-4FD9-BC47-F0DC0ADA7477}"/>
            </a:ext>
          </a:extLst>
        </xdr:cNvPr>
        <xdr:cNvCxnSpPr/>
      </xdr:nvCxnSpPr>
      <xdr:spPr>
        <a:xfrm flipH="1">
          <a:off x="6553200" y="2171700"/>
          <a:ext cx="581025" cy="57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7</xdr:row>
      <xdr:rowOff>133350</xdr:rowOff>
    </xdr:from>
    <xdr:to>
      <xdr:col>10</xdr:col>
      <xdr:colOff>619125</xdr:colOff>
      <xdr:row>9</xdr:row>
      <xdr:rowOff>133350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C5367A97-EA05-4A90-A43D-E1CAE53DB3BD}"/>
            </a:ext>
          </a:extLst>
        </xdr:cNvPr>
        <xdr:cNvCxnSpPr/>
      </xdr:nvCxnSpPr>
      <xdr:spPr>
        <a:xfrm flipH="1">
          <a:off x="6524625" y="2200275"/>
          <a:ext cx="590550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666750</xdr:colOff>
      <xdr:row>4</xdr:row>
      <xdr:rowOff>133350</xdr:rowOff>
    </xdr:from>
    <xdr:to>
      <xdr:col>17</xdr:col>
      <xdr:colOff>1533525</xdr:colOff>
      <xdr:row>10</xdr:row>
      <xdr:rowOff>95250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BD214310-8540-4439-B1E3-0A6C9C053EAE}"/>
            </a:ext>
          </a:extLst>
        </xdr:cNvPr>
        <xdr:cNvCxnSpPr/>
      </xdr:nvCxnSpPr>
      <xdr:spPr>
        <a:xfrm>
          <a:off x="10734675" y="1352550"/>
          <a:ext cx="2295525" cy="16668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419100</xdr:colOff>
      <xdr:row>3</xdr:row>
      <xdr:rowOff>85725</xdr:rowOff>
    </xdr:from>
    <xdr:to>
      <xdr:col>18</xdr:col>
      <xdr:colOff>304800</xdr:colOff>
      <xdr:row>3</xdr:row>
      <xdr:rowOff>142875</xdr:rowOff>
    </xdr:to>
    <xdr:cxnSp macro="">
      <xdr:nvCxnSpPr>
        <xdr:cNvPr id="34" name="Connecteur droit 33">
          <a:extLst>
            <a:ext uri="{FF2B5EF4-FFF2-40B4-BE49-F238E27FC236}">
              <a16:creationId xmlns:a16="http://schemas.microsoft.com/office/drawing/2014/main" id="{DC6B0247-C28C-408E-A4AA-E55C99AD43FD}"/>
            </a:ext>
          </a:extLst>
        </xdr:cNvPr>
        <xdr:cNvCxnSpPr/>
      </xdr:nvCxnSpPr>
      <xdr:spPr>
        <a:xfrm flipH="1">
          <a:off x="11915775" y="1028700"/>
          <a:ext cx="1457325" cy="57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6339B-8F05-409C-B8BF-FADC6DDD8999}">
  <sheetPr codeName="Feuil2">
    <pageSetUpPr fitToPage="1"/>
  </sheetPr>
  <dimension ref="A1:AA39"/>
  <sheetViews>
    <sheetView showGridLines="0" showZeros="0" tabSelected="1" workbookViewId="0">
      <selection activeCell="S19" sqref="S19"/>
    </sheetView>
  </sheetViews>
  <sheetFormatPr baseColWidth="10" defaultColWidth="10.7109375" defaultRowHeight="15" x14ac:dyDescent="0.25"/>
  <cols>
    <col min="1" max="1" width="5" customWidth="1"/>
    <col min="2" max="2" width="20.7109375" customWidth="1"/>
    <col min="3" max="8" width="8.7109375" customWidth="1"/>
    <col min="9" max="10" width="9.7109375" customWidth="1"/>
    <col min="18" max="18" width="23.5703125" bestFit="1" customWidth="1"/>
    <col min="19" max="19" width="17.85546875" bestFit="1" customWidth="1"/>
    <col min="20" max="20" width="23.28515625" customWidth="1"/>
  </cols>
  <sheetData>
    <row r="1" spans="2:27" ht="24.95" customHeight="1" thickTop="1" thickBot="1" x14ac:dyDescent="0.3">
      <c r="B1" s="35"/>
      <c r="C1" s="37" t="s">
        <v>0</v>
      </c>
      <c r="D1" s="38"/>
      <c r="E1" s="38"/>
      <c r="F1" s="38"/>
      <c r="G1" s="38"/>
      <c r="H1" s="38"/>
      <c r="I1" s="38"/>
      <c r="J1" s="39"/>
      <c r="S1" s="120" t="s">
        <v>39</v>
      </c>
      <c r="U1" s="124" t="s">
        <v>34</v>
      </c>
      <c r="V1" s="125" t="s">
        <v>20</v>
      </c>
      <c r="W1" s="126" t="s">
        <v>20</v>
      </c>
    </row>
    <row r="2" spans="2:27" ht="24.95" customHeight="1" thickBot="1" x14ac:dyDescent="0.3">
      <c r="B2" s="36"/>
      <c r="C2" s="45" t="s">
        <v>30</v>
      </c>
      <c r="D2" s="46"/>
      <c r="E2" s="46"/>
      <c r="F2" s="47"/>
      <c r="G2" s="47"/>
      <c r="H2" s="48"/>
      <c r="I2" s="40" t="s">
        <v>31</v>
      </c>
      <c r="J2" s="41"/>
      <c r="S2" s="121">
        <f t="array" ref="S2">SUM(COUNTIFS(V1:V5,C6:C11))</f>
        <v>3</v>
      </c>
      <c r="U2" s="127" t="s">
        <v>13</v>
      </c>
      <c r="V2" s="128" t="s">
        <v>21</v>
      </c>
      <c r="W2" s="129" t="s">
        <v>21</v>
      </c>
    </row>
    <row r="3" spans="2:27" ht="24.95" customHeight="1" thickBot="1" x14ac:dyDescent="0.3">
      <c r="B3" s="12"/>
      <c r="C3" s="13" t="s">
        <v>1</v>
      </c>
      <c r="D3" s="14"/>
      <c r="E3" s="44"/>
      <c r="F3" s="44"/>
      <c r="G3" s="44"/>
      <c r="H3" s="44"/>
      <c r="I3" s="42"/>
      <c r="J3" s="43"/>
      <c r="U3" s="127" t="s">
        <v>33</v>
      </c>
      <c r="V3" s="128" t="s">
        <v>22</v>
      </c>
      <c r="W3" s="129" t="s">
        <v>22</v>
      </c>
    </row>
    <row r="4" spans="2:27" ht="21.95" customHeight="1" thickTop="1" x14ac:dyDescent="0.25">
      <c r="B4" s="57" t="s">
        <v>2</v>
      </c>
      <c r="C4" s="64" t="s">
        <v>4</v>
      </c>
      <c r="D4" s="65"/>
      <c r="E4" s="70" t="s">
        <v>35</v>
      </c>
      <c r="F4" s="71"/>
      <c r="G4" s="71"/>
      <c r="H4" s="72"/>
      <c r="I4" s="49" t="s">
        <v>5</v>
      </c>
      <c r="J4" s="51" t="s">
        <v>3</v>
      </c>
      <c r="U4" s="127" t="s">
        <v>38</v>
      </c>
      <c r="V4" s="128" t="s">
        <v>23</v>
      </c>
      <c r="W4" s="129" t="s">
        <v>23</v>
      </c>
    </row>
    <row r="5" spans="2:27" ht="21.95" customHeight="1" thickBot="1" x14ac:dyDescent="0.3">
      <c r="B5" s="57"/>
      <c r="C5" s="64"/>
      <c r="D5" s="65"/>
      <c r="E5" s="73" t="s">
        <v>6</v>
      </c>
      <c r="F5" s="74"/>
      <c r="G5" s="75" t="s">
        <v>7</v>
      </c>
      <c r="H5" s="76"/>
      <c r="I5" s="50"/>
      <c r="J5" s="52"/>
      <c r="U5" s="127" t="s">
        <v>32</v>
      </c>
      <c r="V5" s="128" t="s">
        <v>24</v>
      </c>
      <c r="W5" s="129" t="s">
        <v>24</v>
      </c>
    </row>
    <row r="6" spans="2:27" ht="22.5" customHeight="1" thickTop="1" x14ac:dyDescent="0.25">
      <c r="B6" s="19" t="s">
        <v>8</v>
      </c>
      <c r="C6" s="66" t="s">
        <v>20</v>
      </c>
      <c r="D6" s="67"/>
      <c r="E6" s="77">
        <v>1</v>
      </c>
      <c r="F6" s="78"/>
      <c r="G6" s="115">
        <v>5</v>
      </c>
      <c r="H6" s="78"/>
      <c r="I6" s="26"/>
      <c r="J6" s="29">
        <f t="shared" ref="J6:J11" si="0">Z6+AA6</f>
        <v>4</v>
      </c>
      <c r="U6" s="127" t="s">
        <v>11</v>
      </c>
      <c r="V6" s="130"/>
      <c r="W6" s="131" t="s">
        <v>34</v>
      </c>
      <c r="Z6" s="15">
        <f t="shared" ref="Z6:Z11" si="1">(INT(G6)+((G6-INT(G6))/60*100))-(INT(E6)+((E6-INT(E6))/60*100))</f>
        <v>4</v>
      </c>
      <c r="AA6" s="16" t="b">
        <f t="shared" ref="AA6:AA11" si="2">IF(OR(COUNTIF(C6,"*FÉRIÉ*"),COUNTIF(C6,"*CP*"),COUNTIF(C6,"*DEL DS*"),COUNTIF(C6,"*DEL CSSCT*")),"7")</f>
        <v>0</v>
      </c>
    </row>
    <row r="7" spans="2:27" ht="22.5" customHeight="1" x14ac:dyDescent="0.25">
      <c r="B7" s="20" t="s">
        <v>9</v>
      </c>
      <c r="C7" s="68"/>
      <c r="D7" s="69"/>
      <c r="E7" s="113"/>
      <c r="F7" s="114"/>
      <c r="G7" s="116"/>
      <c r="H7" s="117"/>
      <c r="I7" s="27"/>
      <c r="J7" s="30">
        <f t="shared" si="0"/>
        <v>0</v>
      </c>
      <c r="U7" s="127" t="s">
        <v>25</v>
      </c>
      <c r="V7" s="130"/>
      <c r="W7" s="129" t="s">
        <v>13</v>
      </c>
      <c r="Z7" s="15">
        <f t="shared" si="1"/>
        <v>0</v>
      </c>
      <c r="AA7" s="16" t="b">
        <f t="shared" si="2"/>
        <v>0</v>
      </c>
    </row>
    <row r="8" spans="2:27" ht="22.5" customHeight="1" x14ac:dyDescent="0.25">
      <c r="B8" s="20" t="s">
        <v>10</v>
      </c>
      <c r="C8" s="68" t="s">
        <v>23</v>
      </c>
      <c r="D8" s="69"/>
      <c r="E8" s="113">
        <v>1</v>
      </c>
      <c r="F8" s="114"/>
      <c r="G8" s="116">
        <v>6</v>
      </c>
      <c r="H8" s="117"/>
      <c r="I8" s="27"/>
      <c r="J8" s="30">
        <f t="shared" si="0"/>
        <v>5</v>
      </c>
      <c r="U8" s="127" t="s">
        <v>36</v>
      </c>
      <c r="V8" s="130"/>
      <c r="W8" s="129" t="s">
        <v>33</v>
      </c>
      <c r="Z8" s="15">
        <f t="shared" si="1"/>
        <v>5</v>
      </c>
      <c r="AA8" s="16" t="b">
        <f t="shared" si="2"/>
        <v>0</v>
      </c>
    </row>
    <row r="9" spans="2:27" ht="22.5" customHeight="1" x14ac:dyDescent="0.25">
      <c r="B9" s="20" t="s">
        <v>12</v>
      </c>
      <c r="C9" s="68" t="s">
        <v>34</v>
      </c>
      <c r="D9" s="69"/>
      <c r="E9" s="113">
        <v>5</v>
      </c>
      <c r="F9" s="114"/>
      <c r="G9" s="116">
        <v>10</v>
      </c>
      <c r="H9" s="117"/>
      <c r="I9" s="27"/>
      <c r="J9" s="30">
        <f t="shared" si="0"/>
        <v>5</v>
      </c>
      <c r="U9" s="132"/>
      <c r="V9" s="130"/>
      <c r="W9" s="129" t="s">
        <v>38</v>
      </c>
      <c r="Z9" s="15">
        <f t="shared" si="1"/>
        <v>5</v>
      </c>
      <c r="AA9" s="16" t="b">
        <f t="shared" si="2"/>
        <v>0</v>
      </c>
    </row>
    <row r="10" spans="2:27" ht="22.5" customHeight="1" x14ac:dyDescent="0.25">
      <c r="B10" s="20" t="s">
        <v>14</v>
      </c>
      <c r="C10" s="68" t="s">
        <v>24</v>
      </c>
      <c r="D10" s="69"/>
      <c r="E10" s="113">
        <v>4</v>
      </c>
      <c r="F10" s="114"/>
      <c r="G10" s="116">
        <v>12</v>
      </c>
      <c r="H10" s="117"/>
      <c r="I10" s="27"/>
      <c r="J10" s="30">
        <f t="shared" si="0"/>
        <v>8</v>
      </c>
      <c r="S10" s="122" t="s">
        <v>40</v>
      </c>
      <c r="U10" s="132"/>
      <c r="V10" s="130"/>
      <c r="W10" s="131" t="s">
        <v>32</v>
      </c>
      <c r="Z10" s="15">
        <f t="shared" si="1"/>
        <v>8</v>
      </c>
      <c r="AA10" s="16" t="b">
        <f t="shared" si="2"/>
        <v>0</v>
      </c>
    </row>
    <row r="11" spans="2:27" ht="22.5" customHeight="1" thickBot="1" x14ac:dyDescent="0.3">
      <c r="B11" s="21" t="s">
        <v>15</v>
      </c>
      <c r="C11" s="109"/>
      <c r="D11" s="110"/>
      <c r="E11" s="118"/>
      <c r="F11" s="119"/>
      <c r="G11" s="111"/>
      <c r="H11" s="112"/>
      <c r="I11" s="28"/>
      <c r="J11" s="31">
        <f t="shared" si="0"/>
        <v>0</v>
      </c>
      <c r="K11" s="22"/>
      <c r="L11" s="22"/>
      <c r="M11" s="23"/>
      <c r="S11" s="123">
        <f t="array" ref="S11">COUNTIF(C6:C11,"&lt;&gt;""")</f>
        <v>6</v>
      </c>
      <c r="U11" s="132"/>
      <c r="V11" s="130"/>
      <c r="W11" s="131" t="s">
        <v>11</v>
      </c>
      <c r="Z11" s="17">
        <f t="shared" si="1"/>
        <v>0</v>
      </c>
      <c r="AA11" s="18" t="b">
        <f t="shared" si="2"/>
        <v>0</v>
      </c>
    </row>
    <row r="12" spans="2:27" ht="27" customHeight="1" thickTop="1" x14ac:dyDescent="0.25">
      <c r="B12" s="53" t="s">
        <v>16</v>
      </c>
      <c r="C12" s="54"/>
      <c r="D12" s="60"/>
      <c r="E12" s="94"/>
      <c r="F12" s="60" t="s">
        <v>26</v>
      </c>
      <c r="G12" s="61"/>
      <c r="H12" s="62" t="s">
        <v>28</v>
      </c>
      <c r="I12" s="63"/>
      <c r="J12" s="32">
        <f>SUMIFS(J6:J11,C6:C11,"AM")+(SUMIFS(J6:J11,C6:C11,"AC"))++(SUMIFS(J6:J11,C6:C11,"BM"))+(SUMIFS(J6:J11,C6:C11,"BC"))+(SUMIFS(J6:J11,C6:C11,"BG"))</f>
        <v>17</v>
      </c>
      <c r="K12" s="22"/>
      <c r="L12" s="22"/>
      <c r="M12" s="22"/>
      <c r="U12" s="132"/>
      <c r="V12" s="130"/>
      <c r="W12" s="129" t="s">
        <v>25</v>
      </c>
    </row>
    <row r="13" spans="2:27" s="6" customFormat="1" ht="27" customHeight="1" thickBot="1" x14ac:dyDescent="0.3">
      <c r="B13" s="55" t="s">
        <v>17</v>
      </c>
      <c r="C13" s="56"/>
      <c r="D13" s="58">
        <f>SUM(D12+F13)</f>
        <v>0</v>
      </c>
      <c r="E13" s="95"/>
      <c r="F13" s="58">
        <f>MAX(H15-42,0)</f>
        <v>0</v>
      </c>
      <c r="G13" s="59"/>
      <c r="H13" s="92" t="s">
        <v>29</v>
      </c>
      <c r="I13" s="93"/>
      <c r="J13" s="25">
        <f>SUMIFS(J6:J11,C6:C11,"RÉG")+(SUMIFS(J6:J11,C6:C11,"FÉRIÉ"))+(SUMIFS(J6:J11,C6:C11,"CP"))+(SUMIFS(J6:J11,C6:C11,"MOD"))+(SUMIFS(J6:J11,C6:C11,"RÉUNION"))+(SUMIFS(J6:J11,C6:C11,"TIR"))+(SUMIFS(J6:J11,C6:C11,"MAC TDF"))+(SUMIFS(J6:J11,C6:C11,"MDT"))+(SUMIFS(J6:J11,C6:C11,"CAISSE"))</f>
        <v>5</v>
      </c>
      <c r="K13" s="24"/>
      <c r="L13" s="24"/>
      <c r="M13" s="24"/>
      <c r="O13"/>
      <c r="U13" s="133"/>
      <c r="V13" s="134"/>
      <c r="W13" s="135" t="s">
        <v>36</v>
      </c>
    </row>
    <row r="14" spans="2:27" s="6" customFormat="1" ht="18.75" customHeight="1" thickTop="1" x14ac:dyDescent="0.25">
      <c r="B14" s="85" t="s">
        <v>18</v>
      </c>
      <c r="C14" s="86"/>
      <c r="D14" s="9"/>
      <c r="E14" s="87">
        <f>MIN(J13-35+J12,7)</f>
        <v>-13</v>
      </c>
      <c r="F14" s="88"/>
      <c r="G14" s="89"/>
      <c r="H14" s="106" t="s">
        <v>27</v>
      </c>
      <c r="I14" s="107"/>
      <c r="J14" s="108"/>
      <c r="K14" s="24"/>
      <c r="L14" s="24"/>
      <c r="M14" s="24"/>
      <c r="O14"/>
    </row>
    <row r="15" spans="2:27" s="6" customFormat="1" ht="18.75" customHeight="1" thickBot="1" x14ac:dyDescent="0.3">
      <c r="B15" s="55" t="s">
        <v>19</v>
      </c>
      <c r="C15" s="56"/>
      <c r="D15" s="10">
        <f>SUM(D14+E14)</f>
        <v>-13</v>
      </c>
      <c r="E15" s="90"/>
      <c r="F15" s="91"/>
      <c r="G15" s="91"/>
      <c r="H15" s="96">
        <f>SUM(J12+J13)</f>
        <v>22</v>
      </c>
      <c r="I15" s="97"/>
      <c r="J15" s="98"/>
      <c r="K15" s="24"/>
      <c r="L15" s="24"/>
      <c r="M15" s="24"/>
      <c r="N15" s="11"/>
      <c r="O15"/>
    </row>
    <row r="16" spans="2:27" s="6" customFormat="1" ht="18.75" customHeight="1" thickTop="1" thickBot="1" x14ac:dyDescent="0.3">
      <c r="B16" s="102" t="s">
        <v>37</v>
      </c>
      <c r="C16" s="103"/>
      <c r="D16" s="103"/>
      <c r="E16" s="104">
        <f>IF(C6="AM","1")+IF(C6="AC","1")+IF(C6="BM","1")+IF(C6="BG","1")+IF(C6="BC","1")+IF(C7="AM","1")+IF(C7="AC","1")+IF(C7="BM","1")+IF(C7="BG","1")+IF(C7="BC","1")+IF(C8="AM","1")+IF(C8="AC","1")+IF(C8="BM","1")+IF(C8="BG","1")+IF(C8="BC","1")+IF(C9="AM","1")+IF(C9="AC","1")+IF(C9="BM","1")+IF(C9="BG","1")+IF(C9="BC","1")+IF(C10="AM","1")+IF(C10="AC","1")+IF(C10="BM","1")+IF(C10="BG","1")+IF(C10="BC","1")+IF(C11="AM","1")+IF(C11="AC","1")+IF(C11="BM","1")+IF(C11="BG","1")+IF(C11="BC","1")</f>
        <v>3</v>
      </c>
      <c r="F16" s="104"/>
      <c r="G16" s="105"/>
      <c r="H16" s="99"/>
      <c r="I16" s="100"/>
      <c r="J16" s="101"/>
      <c r="K16" s="24"/>
      <c r="L16" s="24"/>
      <c r="M16" s="24"/>
      <c r="N16" s="11"/>
      <c r="O16"/>
    </row>
    <row r="17" spans="1:8" s="6" customFormat="1" ht="22.5" customHeight="1" thickTop="1" x14ac:dyDescent="0.25">
      <c r="B17" s="7"/>
      <c r="C17" s="8"/>
    </row>
    <row r="18" spans="1:8" s="6" customFormat="1" ht="22.5" customHeight="1" x14ac:dyDescent="0.25">
      <c r="B18" s="7"/>
      <c r="C18" s="8"/>
    </row>
    <row r="19" spans="1:8" ht="26.25" x14ac:dyDescent="0.25">
      <c r="A19" s="33"/>
      <c r="B19" s="33"/>
      <c r="C19" s="33"/>
      <c r="D19" s="33"/>
      <c r="E19" s="34"/>
      <c r="F19" s="34"/>
      <c r="G19" s="34"/>
      <c r="H19" s="3"/>
    </row>
    <row r="20" spans="1:8" ht="14.25" customHeight="1" x14ac:dyDescent="0.25">
      <c r="A20" s="4"/>
      <c r="B20" s="4"/>
      <c r="C20" s="4"/>
      <c r="D20" s="4"/>
      <c r="E20" s="5"/>
      <c r="G20" s="5"/>
      <c r="H20" s="3"/>
    </row>
    <row r="21" spans="1:8" ht="28.5" customHeight="1" x14ac:dyDescent="0.25">
      <c r="A21" s="80"/>
      <c r="B21" s="80"/>
      <c r="C21" s="80"/>
      <c r="D21" s="80"/>
      <c r="E21" s="80"/>
      <c r="F21" s="80"/>
      <c r="G21" s="80"/>
      <c r="H21" s="80"/>
    </row>
    <row r="22" spans="1:8" ht="15" customHeight="1" x14ac:dyDescent="0.25">
      <c r="A22" s="80"/>
      <c r="B22" s="80"/>
      <c r="C22" s="80"/>
      <c r="D22" s="80"/>
      <c r="E22" s="80"/>
      <c r="F22" s="80"/>
      <c r="G22" s="80"/>
      <c r="H22" s="80"/>
    </row>
    <row r="24" spans="1:8" x14ac:dyDescent="0.25">
      <c r="B24" s="1"/>
    </row>
    <row r="25" spans="1:8" x14ac:dyDescent="0.25">
      <c r="B25" s="1"/>
    </row>
    <row r="26" spans="1:8" x14ac:dyDescent="0.25">
      <c r="B26" s="2"/>
    </row>
    <row r="27" spans="1:8" x14ac:dyDescent="0.25">
      <c r="B27" s="81"/>
      <c r="C27" s="81"/>
      <c r="D27" s="81"/>
    </row>
    <row r="28" spans="1:8" x14ac:dyDescent="0.25">
      <c r="B28" s="81"/>
      <c r="C28" s="81"/>
      <c r="D28" s="81"/>
    </row>
    <row r="29" spans="1:8" ht="51.75" customHeight="1" x14ac:dyDescent="0.25">
      <c r="B29" s="81"/>
      <c r="C29" s="81"/>
      <c r="D29" s="81"/>
    </row>
    <row r="30" spans="1:8" ht="25.5" x14ac:dyDescent="0.25">
      <c r="A30" s="83"/>
      <c r="B30" s="83"/>
      <c r="C30" s="83"/>
      <c r="D30" s="83"/>
      <c r="E30" s="83"/>
      <c r="F30" s="83"/>
      <c r="G30" s="83"/>
      <c r="H30" s="83"/>
    </row>
    <row r="31" spans="1:8" ht="15" customHeight="1" x14ac:dyDescent="0.25">
      <c r="B31" s="82"/>
      <c r="C31" s="82"/>
      <c r="D31" s="82"/>
      <c r="E31" s="82"/>
      <c r="F31" s="82"/>
      <c r="G31" s="82"/>
    </row>
    <row r="32" spans="1:8" x14ac:dyDescent="0.25">
      <c r="B32" s="82"/>
      <c r="C32" s="82"/>
      <c r="D32" s="82"/>
      <c r="E32" s="82"/>
      <c r="F32" s="82"/>
      <c r="G32" s="82"/>
    </row>
    <row r="33" spans="1:8" x14ac:dyDescent="0.25">
      <c r="B33" s="82"/>
      <c r="C33" s="82"/>
      <c r="D33" s="82"/>
      <c r="E33" s="82"/>
      <c r="F33" s="82"/>
      <c r="G33" s="82"/>
    </row>
    <row r="34" spans="1:8" x14ac:dyDescent="0.25">
      <c r="B34" s="82"/>
      <c r="C34" s="82"/>
      <c r="D34" s="82"/>
      <c r="E34" s="82"/>
      <c r="F34" s="82"/>
      <c r="G34" s="82"/>
    </row>
    <row r="35" spans="1:8" x14ac:dyDescent="0.25">
      <c r="B35" s="82"/>
      <c r="C35" s="82"/>
      <c r="D35" s="82"/>
      <c r="E35" s="82"/>
      <c r="F35" s="82"/>
      <c r="G35" s="82"/>
    </row>
    <row r="36" spans="1:8" ht="27" customHeight="1" x14ac:dyDescent="0.25">
      <c r="B36" s="82"/>
      <c r="C36" s="82"/>
      <c r="D36" s="82"/>
      <c r="E36" s="82"/>
      <c r="F36" s="82"/>
      <c r="G36" s="82"/>
    </row>
    <row r="38" spans="1:8" ht="21" x14ac:dyDescent="0.35">
      <c r="A38" s="84"/>
      <c r="B38" s="84"/>
      <c r="C38" s="84"/>
      <c r="D38" s="84"/>
      <c r="E38" s="84"/>
      <c r="F38" s="84"/>
      <c r="G38" s="84"/>
      <c r="H38" s="84"/>
    </row>
    <row r="39" spans="1:8" x14ac:dyDescent="0.25">
      <c r="A39" s="79"/>
      <c r="B39" s="79"/>
      <c r="C39" s="79"/>
      <c r="D39" s="79"/>
      <c r="E39" s="79"/>
      <c r="F39" s="79"/>
      <c r="G39" s="79"/>
      <c r="H39" s="79"/>
    </row>
  </sheetData>
  <mergeCells count="54">
    <mergeCell ref="C11:D11"/>
    <mergeCell ref="C9:D9"/>
    <mergeCell ref="G11:H11"/>
    <mergeCell ref="E7:F7"/>
    <mergeCell ref="G6:H6"/>
    <mergeCell ref="G7:H7"/>
    <mergeCell ref="E8:F8"/>
    <mergeCell ref="G8:H8"/>
    <mergeCell ref="G9:H9"/>
    <mergeCell ref="G10:H10"/>
    <mergeCell ref="E9:F9"/>
    <mergeCell ref="E10:F10"/>
    <mergeCell ref="E11:F11"/>
    <mergeCell ref="C10:D10"/>
    <mergeCell ref="B14:C14"/>
    <mergeCell ref="E14:G15"/>
    <mergeCell ref="B15:C15"/>
    <mergeCell ref="H13:I13"/>
    <mergeCell ref="D12:E12"/>
    <mergeCell ref="D13:E13"/>
    <mergeCell ref="H15:J16"/>
    <mergeCell ref="B16:D16"/>
    <mergeCell ref="E16:G16"/>
    <mergeCell ref="H14:J14"/>
    <mergeCell ref="A39:H39"/>
    <mergeCell ref="A21:H22"/>
    <mergeCell ref="B27:D29"/>
    <mergeCell ref="B31:G36"/>
    <mergeCell ref="A30:H30"/>
    <mergeCell ref="A38:H38"/>
    <mergeCell ref="C4:D5"/>
    <mergeCell ref="C6:D6"/>
    <mergeCell ref="C7:D7"/>
    <mergeCell ref="C8:D8"/>
    <mergeCell ref="E4:H4"/>
    <mergeCell ref="E5:F5"/>
    <mergeCell ref="G5:H5"/>
    <mergeCell ref="E6:F6"/>
    <mergeCell ref="A19:D19"/>
    <mergeCell ref="E19:G19"/>
    <mergeCell ref="B1:B2"/>
    <mergeCell ref="C1:J1"/>
    <mergeCell ref="I2:J3"/>
    <mergeCell ref="E3:H3"/>
    <mergeCell ref="C2:E2"/>
    <mergeCell ref="F2:H2"/>
    <mergeCell ref="I4:I5"/>
    <mergeCell ref="J4:J5"/>
    <mergeCell ref="B12:C12"/>
    <mergeCell ref="B13:C13"/>
    <mergeCell ref="B4:B5"/>
    <mergeCell ref="F13:G13"/>
    <mergeCell ref="F12:G12"/>
    <mergeCell ref="H12:I12"/>
  </mergeCells>
  <conditionalFormatting sqref="C6:C11">
    <cfRule type="containsText" dxfId="81" priority="89" operator="containsText" text="FÉRIÉ">
      <formula>NOT(ISERROR(SEARCH("FÉRIÉ",C6)))</formula>
    </cfRule>
  </conditionalFormatting>
  <conditionalFormatting sqref="C6:D11">
    <cfRule type="containsText" dxfId="80" priority="6" operator="containsText" text="CAISSE">
      <formula>NOT(ISERROR(SEARCH("CAISSE",C6)))</formula>
    </cfRule>
    <cfRule type="containsText" dxfId="79" priority="68" operator="containsText" text="CP">
      <formula>NOT(ISERROR(SEARCH("CP",C6)))</formula>
    </cfRule>
  </conditionalFormatting>
  <conditionalFormatting sqref="C6:D11">
    <cfRule type="containsText" dxfId="78" priority="61" operator="containsText" text="RÉG">
      <formula>NOT(ISERROR(SEARCH("RÉG",C6)))</formula>
    </cfRule>
  </conditionalFormatting>
  <dataValidations count="1">
    <dataValidation type="list" allowBlank="1" showInputMessage="1" showErrorMessage="1" sqref="C6:D11" xr:uid="{2B037C25-C807-41F8-87B4-62EA192B6D60}">
      <formula1>$W$1:$W$13</formula1>
    </dataValidation>
  </dataValidations>
  <printOptions horizontalCentered="1"/>
  <pageMargins left="0.25" right="0.25" top="0.75" bottom="0.75" header="0.3" footer="0.3"/>
  <pageSetup paperSize="9" fitToHeight="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1" id="{D90C8F25-79E8-436D-903F-F11FA2B8DBD8}">
            <xm:f>COUNTIF($C$6,#REF!)</xm:f>
            <x14:dxf>
              <fill>
                <patternFill>
                  <bgColor rgb="FFFFFF00"/>
                </patternFill>
              </fill>
            </x14:dxf>
          </x14:cfRule>
          <xm:sqref>E6 G6 J6</xm:sqref>
        </x14:conditionalFormatting>
        <x14:conditionalFormatting xmlns:xm="http://schemas.microsoft.com/office/excel/2006/main">
          <x14:cfRule type="expression" priority="203" id="{5CC96481-BDDC-4C2D-AE72-15E67D9C3679}">
            <xm:f>COUNTIF($C$10,#REF!)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04" id="{4572E294-5E1C-41D8-BB62-B8A7309FBF7A}">
            <xm:f>COUNTIF($C$10,#REF!)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5" id="{FA1B870E-A16A-403E-9DC5-02CB67E487E2}">
            <xm:f>COUNTIF($C$10,#REF!)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6" id="{B57117F2-137D-4E75-BF04-32379CA84D57}">
            <xm:f>COUNTIF($C$10,#REF!)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7" id="{FA44C789-1CD9-4B05-937B-52BD0FB42865}">
            <xm:f>COUNTIF($C$10,#REF!)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8" id="{B4F69EA0-B847-48F7-ACD4-8C6734230DA5}">
            <xm:f>COUNTIF($C$10,#REF!)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9" id="{33EC843F-CDC1-47D2-818D-59896F40456E}">
            <xm:f>COUNTIF($C$10,#REF!)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0" id="{276D1E81-5E8F-4F00-94BC-C71DD09C4450}">
            <xm:f>COUNTIF($C$10,#REF!)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1" id="{356462AF-E545-4EAE-AEB3-493BCB36643F}">
            <xm:f>COUNTIF($C$10,#REF!)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2" id="{001FD5FB-BC30-44B0-894B-2604329D74B8}">
            <xm:f>COUNTIF($C$10,#REF!)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213" id="{F25C0CC7-D214-4902-BE62-8976E199D2E0}">
            <xm:f>COUNTIF($C$10,#REF!)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14" id="{B55CB0AB-541B-4DB2-8EE3-82EB406FF17D}">
            <xm:f>COUNTIF($C$10,#REF!)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5" id="{F257D601-F56B-4329-9DF4-D6A5E9D4BE7F}">
            <xm:f>COUNTIF($C$10,#REF!)</xm:f>
            <x14:dxf>
              <font>
                <color theme="1"/>
              </font>
              <fill>
                <patternFill>
                  <bgColor theme="6" tint="0.59996337778862885"/>
                </patternFill>
              </fill>
            </x14:dxf>
          </x14:cfRule>
          <xm:sqref>E10:J10</xm:sqref>
        </x14:conditionalFormatting>
        <x14:conditionalFormatting xmlns:xm="http://schemas.microsoft.com/office/excel/2006/main">
          <x14:cfRule type="expression" priority="216" id="{D65256E1-498D-4004-8300-33550A595714}">
            <xm:f>COUNTIF($C$11,#REF!)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7" id="{E7854166-1BB2-4996-8E32-379D838A94C6}">
            <xm:f>COUNTIF($C$11,#REF!)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8" id="{E053C66B-BA2C-496C-A07B-7412B8EF45BC}">
            <xm:f>COUNTIF($C$11,#REF!)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9" id="{DEA71F42-0B7E-4F58-9794-7ADBF407B266}">
            <xm:f>COUNTIF($C$11,#REF!)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0" id="{7124B980-19B7-41C3-B468-0158EB69A410}">
            <xm:f>COUNTIF($C$11,#REF!)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1" id="{0F52A8A8-C3A4-442F-8E9A-7AE8B0302776}">
            <xm:f>COUNTIF($C$11,#REF!)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2" id="{A0CC3571-40D6-4E79-BB32-72F75B5EC1C1}">
            <xm:f>COUNTIF($C$11,#REF!)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3" id="{DEAACEC5-DADD-4A52-8D71-0B8D763EC955}">
            <xm:f>COUNTIF($C$11,#REF!)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4" id="{01B58460-859A-40A7-B476-6A9EF51132E5}">
            <xm:f>COUNTIF($C$11,#REF!)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225" id="{09613281-1B37-4143-A7A4-EACAD98C0655}">
            <xm:f>COUNTIF($C$11,#REF!)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26" id="{FE5CCBD1-F087-4709-9D98-36469F43F3C1}">
            <xm:f>COUNTIF($C$11,#REF!)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7" id="{0B96797B-EC5A-4631-94B7-C41F0BFC6F09}">
            <xm:f>COUNTIF($C$11,#REF!)</xm:f>
            <x14:dxf>
              <font>
                <color theme="1"/>
              </font>
              <fill>
                <patternFill>
                  <bgColor theme="6" tint="0.59996337778862885"/>
                </patternFill>
              </fill>
            </x14:dxf>
          </x14:cfRule>
          <xm:sqref>E11:J11</xm:sqref>
        </x14:conditionalFormatting>
        <x14:conditionalFormatting xmlns:xm="http://schemas.microsoft.com/office/excel/2006/main">
          <x14:cfRule type="expression" priority="228" id="{184361F4-F860-44DB-935B-9665825C8028}">
            <xm:f>COUNTIF($C$6,#REF!)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29" id="{A5B94ED1-A507-4BB2-9242-7D4A779B72D0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0" id="{94FCEF31-885C-4859-BB96-E456E27CF041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1" id="{C0C4ADBD-7A65-40FA-9BA8-1A203236BB44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2" id="{CC89F926-E421-4B79-BD3D-56387FD1B697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3" id="{8A41B813-98E1-42FD-AB9F-E8FF4982CFC5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4" id="{9F226186-CB3C-49D4-8507-EBF9C28892F7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5" id="{3E1EDB97-D74C-43D3-A3D5-E014075CD126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6" id="{A2BC7A5E-8E8D-4BF8-B6F1-0FD8996AD867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7" id="{17C60F83-D6D5-4512-93BA-1A8CBAEF51E7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8" id="{6BEA2BD4-9475-473D-9BB0-06AB8B8A836C}">
            <xm:f>COUNTIF($C$6,#REF!)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9" id="{9EA3458D-3F01-4DCB-948D-085A6A5CED26}">
            <xm:f>COUNTIF($C$6,#REF!)</xm:f>
            <x14:dxf>
              <fill>
                <patternFill>
                  <bgColor theme="4" tint="0.59996337778862885"/>
                </patternFill>
              </fill>
            </x14:dxf>
          </x14:cfRule>
          <xm:sqref>E6:J6</xm:sqref>
        </x14:conditionalFormatting>
        <x14:conditionalFormatting xmlns:xm="http://schemas.microsoft.com/office/excel/2006/main">
          <x14:cfRule type="expression" priority="240" id="{31381CAE-DE84-4836-A759-D735AF3956C1}">
            <xm:f>COUNTIF($C$7,#REF!)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41" id="{B259A53E-B037-4FFA-A549-94B8FEAD30F6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42" id="{0031CE89-D3A6-469B-A22F-306151F6C2B7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43" id="{630704AA-D775-44ED-88DC-D5D46DC18D70}">
            <xm:f>COUNTIF($C$7,#REF!)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44" id="{2EC4C666-9AB5-45C4-B706-5DD66B2F99AE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45" id="{77F2B930-7FD0-472D-A47C-DC3EF2605728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46" id="{FD6114F0-1969-4D9A-90B9-CB2CD9B17EA8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47" id="{4F855CE1-A4AF-49ED-9042-BB7BDB83FF28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48" id="{7BB03020-5EBF-45E0-9E7B-863DB6C229DD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49" id="{61416C10-6CF3-493E-93C8-979D69861E12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50" id="{8B5448D4-B378-4624-8193-739498DF1416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51" id="{D66F190F-12C8-4959-8D16-D9FEB50554C0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52" id="{2E5C3B63-DD6B-4CE1-A795-D96FE9F31582}">
            <xm:f>COUNTIF($C$7,#REF!)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53" id="{3A64CC67-3873-40AD-9A3F-AD7DE1FED726}">
            <xm:f>COUNTIF($C$7,#REF!)</xm:f>
            <x14:dxf>
              <fill>
                <patternFill>
                  <bgColor rgb="FFFFFF00"/>
                </patternFill>
              </fill>
            </x14:dxf>
          </x14:cfRule>
          <xm:sqref>E7:J7</xm:sqref>
        </x14:conditionalFormatting>
        <x14:conditionalFormatting xmlns:xm="http://schemas.microsoft.com/office/excel/2006/main">
          <x14:cfRule type="expression" priority="254" id="{47D7CEAB-5AAF-4D78-945D-EE6046F3207C}">
            <xm:f>COUNTIF($C$8,#REF!)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55" id="{2B4A6534-2821-43E3-83D1-385D0B7D2442}">
            <xm:f>COUNTIF($C$8,#REF!)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56" id="{7E165E81-0490-40B3-BCD7-4A4C55B5A3D4}">
            <xm:f>COUNTIF($C$8,#REF!)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57" id="{0D42C54D-DD77-4D4D-A447-72E336F1C2FA}">
            <xm:f>COUNTIF($C$8,#REF!)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58" id="{C3848570-9BDB-436B-8DE3-08F4A0966675}">
            <xm:f>COUNTIF($C$8,#REF!)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59" id="{E8EBE402-6B3F-49B6-ADE2-52E168120432}">
            <xm:f>COUNTIF($C$8,#REF!)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60" id="{D9CC8AFE-7B32-4C36-9CE2-838A2C159F8C}">
            <xm:f>COUNTIF($C$8,#REF!)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61" id="{FFD788E4-AC38-4D79-9710-3288167F0468}">
            <xm:f>COUNTIF($C$8,#REF!)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62" id="{8D306C32-CC4D-48B0-960F-924AB3A8C6E7}">
            <xm:f>COUNTIF($C$8,#REF!)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63" id="{E48FAD81-DD4F-4665-AD56-B3B2882DD630}">
            <xm:f>COUNTIF($C$8,#REF!)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64" id="{303A1A45-7317-487C-AE22-E7AC59EF3AA6}">
            <xm:f>COUNTIF($C$8,#REF!)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65" id="{9B7E39D4-80E3-4BE6-A63A-14A71A34CFF7}">
            <xm:f>COUNTIF($C$8,#REF!)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266" id="{CFFF69BA-BF3F-4E95-B8B3-17A866063C8D}">
            <xm:f>COUNTIF($C$8,#REF!)</xm:f>
            <x14:dxf>
              <font>
                <color theme="1"/>
              </font>
              <fill>
                <patternFill>
                  <bgColor theme="6" tint="0.59996337778862885"/>
                </patternFill>
              </fill>
            </x14:dxf>
          </x14:cfRule>
          <xm:sqref>E8:J8</xm:sqref>
        </x14:conditionalFormatting>
        <x14:conditionalFormatting xmlns:xm="http://schemas.microsoft.com/office/excel/2006/main">
          <x14:cfRule type="expression" priority="267" id="{D40D585C-52A8-4A72-A4C6-4E1599739A01}">
            <xm:f>COUNTIF($C$9,#REF!)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68" id="{8170FBB4-0FC8-4474-A7D5-9EC535F9CD2E}">
            <xm:f>COUNTIF($C$9,#REF!)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69" id="{9B7BB4B9-BA83-4415-A1FE-54C1DCB72A1B}">
            <xm:f>COUNTIF($C$9,#REF!)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70" id="{1B1E38C2-6E90-4BC6-AB11-7CB92B385382}">
            <xm:f>COUNTIF($C$9,#REF!)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71" id="{2225DC40-5E69-44FE-9398-D5239066CB6A}">
            <xm:f>COUNTIF($C$9,#REF!)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72" id="{F487B0CB-08ED-46FB-AEFC-9D795A4F5731}">
            <xm:f>COUNTIF($C$9,#REF!)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73" id="{14A337DD-A559-4E17-916E-30E63E769770}">
            <xm:f>COUNTIF($C$9,#REF!)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74" id="{1F08692B-DD2E-4678-89A9-B08CD5E4B8B9}">
            <xm:f>COUNTIF($C$9,#REF!)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75" id="{87494ADC-3F20-4D8F-8457-31AFFEBE6CE9}">
            <xm:f>COUNTIF($C$9,#REF!)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76" id="{AEF0909D-F20E-44A9-B7B8-5133036C97BD}">
            <xm:f>COUNTIF($C$9,#REF!)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77" id="{B726D2FC-A226-47CD-A72B-15F1AD27DEB3}">
            <xm:f>COUNTIF($C$9,#REF!)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278" id="{73B809A6-7574-4CF4-B9C9-E2272EAFDB6F}">
            <xm:f>COUNTIF($C$9,#REF!)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279" id="{F9D6B4EE-FC25-4867-BDB6-51C93FE5FAA4}">
            <xm:f>COUNTIF($C$9,#REF!)</xm:f>
            <x14:dxf>
              <font>
                <color auto="1"/>
              </font>
              <fill>
                <patternFill>
                  <bgColor theme="6" tint="0.59996337778862885"/>
                </patternFill>
              </fill>
            </x14:dxf>
          </x14:cfRule>
          <xm:sqref>E9:J9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799A0AE9-F667-4C4D-BB2A-6721FD353037}">
          <x14:formula1>
            <xm:f>#REF!</xm:f>
          </x14:formula1>
          <xm:sqref>I11</xm:sqref>
        </x14:dataValidation>
        <x14:dataValidation type="list" allowBlank="1" showInputMessage="1" showErrorMessage="1" xr:uid="{8725CD26-1002-4D1D-811D-1B2F0B3A81B3}">
          <x14:formula1>
            <xm:f>#REF!</xm:f>
          </x14:formula1>
          <xm:sqref>I6</xm:sqref>
        </x14:dataValidation>
        <x14:dataValidation type="list" allowBlank="1" showInputMessage="1" showErrorMessage="1" xr:uid="{37860273-B489-46DE-8444-8F7CA64AC9FA}">
          <x14:formula1>
            <xm:f>#REF!</xm:f>
          </x14:formula1>
          <xm:sqref>I7</xm:sqref>
        </x14:dataValidation>
        <x14:dataValidation type="list" allowBlank="1" showInputMessage="1" showErrorMessage="1" xr:uid="{85E573EE-F33A-4EA4-A14C-E5F9A282CBA5}">
          <x14:formula1>
            <xm:f>#REF!</xm:f>
          </x14:formula1>
          <xm:sqref>I8</xm:sqref>
        </x14:dataValidation>
        <x14:dataValidation type="list" allowBlank="1" showInputMessage="1" showErrorMessage="1" xr:uid="{003D1B15-76D3-4618-B1F0-46BF5B4EA23F}">
          <x14:formula1>
            <xm:f>#REF!</xm:f>
          </x14:formula1>
          <xm:sqref>I9</xm:sqref>
        </x14:dataValidation>
        <x14:dataValidation type="list" allowBlank="1" showInputMessage="1" showErrorMessage="1" xr:uid="{A88541CB-46B1-4683-A44C-081447EB5891}">
          <x14:formula1>
            <xm:f>#REF!</xm:f>
          </x14:formula1>
          <xm:sqref>I10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d'heures</vt:lpstr>
      <vt:lpstr>'Feuille d''heures'!Zone_d_impression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:)</dc:creator>
  <cp:lastModifiedBy>Laurent-PC1</cp:lastModifiedBy>
  <cp:lastPrinted>2023-04-13T15:46:57Z</cp:lastPrinted>
  <dcterms:created xsi:type="dcterms:W3CDTF">2022-03-13T23:39:20Z</dcterms:created>
  <dcterms:modified xsi:type="dcterms:W3CDTF">2023-04-13T17:29:50Z</dcterms:modified>
</cp:coreProperties>
</file>