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Dossier stage Ceramiques du Beaujolais\Organisation\"/>
    </mc:Choice>
  </mc:AlternateContent>
  <xr:revisionPtr revIDLastSave="0" documentId="13_ncr:1_{119144AF-EF14-4175-B6D5-7C3D2C69348E}" xr6:coauthVersionLast="31" xr6:coauthVersionMax="31" xr10:uidLastSave="{00000000-0000-0000-0000-000000000000}"/>
  <bookViews>
    <workbookView xWindow="240" yWindow="135" windowWidth="20115" windowHeight="7935" tabRatio="670" xr2:uid="{00000000-000D-0000-FFFF-FFFF00000000}"/>
  </bookViews>
  <sheets>
    <sheet name="Durée pour 1 ou 2 fours" sheetId="1" r:id="rId1"/>
    <sheet name="Table" sheetId="5" state="hidden" r:id="rId2"/>
  </sheets>
  <definedNames>
    <definedName name="ouinon">Table!$D$1:$D$2</definedName>
    <definedName name="semaine">Table!$A$1:$B$7</definedName>
    <definedName name="_xlnm.Print_Area" localSheetId="0">'Durée pour 1 ou 2 fours'!$A$1:$BP$55</definedName>
  </definedNames>
  <calcPr calcId="179017"/>
</workbook>
</file>

<file path=xl/calcChain.xml><?xml version="1.0" encoding="utf-8"?>
<calcChain xmlns="http://schemas.openxmlformats.org/spreadsheetml/2006/main">
  <c r="C12" i="1" l="1"/>
  <c r="F12" i="1" s="1"/>
  <c r="C13" i="1" s="1"/>
  <c r="F45" i="1" l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3" i="1"/>
  <c r="D14" i="1" s="1"/>
  <c r="C14" i="1" s="1"/>
  <c r="H13" i="1" l="1"/>
  <c r="H34" i="1"/>
  <c r="H35" i="1"/>
  <c r="H36" i="1"/>
  <c r="H37" i="1"/>
  <c r="H38" i="1"/>
  <c r="H39" i="1"/>
  <c r="H40" i="1"/>
  <c r="H41" i="1"/>
  <c r="I7" i="1"/>
  <c r="I8" i="1" l="1"/>
  <c r="J7" i="1"/>
  <c r="H27" i="1"/>
  <c r="H28" i="1"/>
  <c r="K7" i="1" l="1"/>
  <c r="J10" i="1"/>
  <c r="J9" i="1"/>
  <c r="J8" i="1" s="1"/>
  <c r="H29" i="1"/>
  <c r="H31" i="1"/>
  <c r="H32" i="1"/>
  <c r="H30" i="1"/>
  <c r="H33" i="1"/>
  <c r="H2" i="1"/>
  <c r="L7" i="1" l="1"/>
  <c r="K10" i="1"/>
  <c r="K9" i="1"/>
  <c r="K8" i="1" s="1"/>
  <c r="H12" i="1"/>
  <c r="H22" i="1"/>
  <c r="H24" i="1"/>
  <c r="H20" i="1"/>
  <c r="H23" i="1"/>
  <c r="H26" i="1"/>
  <c r="H25" i="1"/>
  <c r="H21" i="1"/>
  <c r="I9" i="1"/>
  <c r="M7" i="1" l="1"/>
  <c r="L10" i="1"/>
  <c r="L9" i="1"/>
  <c r="L8" i="1" s="1"/>
  <c r="I10" i="1"/>
  <c r="M10" i="1" l="1"/>
  <c r="M9" i="1"/>
  <c r="M8" i="1" s="1"/>
  <c r="N7" i="1"/>
  <c r="O7" i="1" l="1"/>
  <c r="N10" i="1"/>
  <c r="N9" i="1"/>
  <c r="N8" i="1" s="1"/>
  <c r="O9" i="1" l="1"/>
  <c r="O8" i="1" s="1"/>
  <c r="P7" i="1"/>
  <c r="O10" i="1"/>
  <c r="P9" i="1" l="1"/>
  <c r="P8" i="1" s="1"/>
  <c r="P10" i="1"/>
  <c r="Q7" i="1"/>
  <c r="Q9" i="1" l="1"/>
  <c r="Q8" i="1" s="1"/>
  <c r="R7" i="1"/>
  <c r="Q10" i="1"/>
  <c r="R10" i="1" l="1"/>
  <c r="R9" i="1"/>
  <c r="R8" i="1" s="1"/>
  <c r="S7" i="1"/>
  <c r="T7" i="1" l="1"/>
  <c r="S10" i="1"/>
  <c r="S9" i="1"/>
  <c r="S8" i="1" s="1"/>
  <c r="U7" i="1" l="1"/>
  <c r="T10" i="1"/>
  <c r="T9" i="1"/>
  <c r="T8" i="1" s="1"/>
  <c r="U9" i="1" l="1"/>
  <c r="U8" i="1" s="1"/>
  <c r="V7" i="1"/>
  <c r="U10" i="1"/>
  <c r="V10" i="1" l="1"/>
  <c r="V9" i="1"/>
  <c r="V8" i="1" s="1"/>
  <c r="W7" i="1"/>
  <c r="W9" i="1" l="1"/>
  <c r="W8" i="1" s="1"/>
  <c r="X7" i="1"/>
  <c r="W10" i="1"/>
  <c r="X9" i="1" l="1"/>
  <c r="X8" i="1" s="1"/>
  <c r="X10" i="1"/>
  <c r="Y7" i="1"/>
  <c r="Y10" i="1" l="1"/>
  <c r="Y9" i="1"/>
  <c r="Y8" i="1" s="1"/>
  <c r="Z7" i="1"/>
  <c r="AA7" i="1" l="1"/>
  <c r="Z10" i="1"/>
  <c r="Z9" i="1"/>
  <c r="Z8" i="1" s="1"/>
  <c r="AA9" i="1" l="1"/>
  <c r="AA8" i="1" s="1"/>
  <c r="AB7" i="1"/>
  <c r="AA10" i="1"/>
  <c r="AC7" i="1" l="1"/>
  <c r="AB9" i="1"/>
  <c r="AB8" i="1" s="1"/>
  <c r="AB10" i="1"/>
  <c r="AC10" i="1" l="1"/>
  <c r="AC9" i="1"/>
  <c r="AC8" i="1" s="1"/>
  <c r="AD7" i="1"/>
  <c r="AE7" i="1" l="1"/>
  <c r="AD10" i="1"/>
  <c r="AD9" i="1"/>
  <c r="AD8" i="1" s="1"/>
  <c r="AE9" i="1" l="1"/>
  <c r="AE8" i="1" s="1"/>
  <c r="AF7" i="1"/>
  <c r="AE10" i="1"/>
  <c r="AF9" i="1" l="1"/>
  <c r="AF8" i="1" s="1"/>
  <c r="AG7" i="1"/>
  <c r="AF10" i="1"/>
  <c r="AG10" i="1" l="1"/>
  <c r="AH7" i="1"/>
  <c r="AG9" i="1"/>
  <c r="AG8" i="1" s="1"/>
  <c r="AH10" i="1" l="1"/>
  <c r="AH9" i="1"/>
  <c r="AH8" i="1" s="1"/>
  <c r="AI7" i="1"/>
  <c r="AJ7" i="1" l="1"/>
  <c r="AI10" i="1"/>
  <c r="AI9" i="1"/>
  <c r="AI8" i="1" s="1"/>
  <c r="AK7" i="1" l="1"/>
  <c r="AJ9" i="1"/>
  <c r="AJ8" i="1" s="1"/>
  <c r="AJ10" i="1"/>
  <c r="AK10" i="1" l="1"/>
  <c r="AK9" i="1"/>
  <c r="AK8" i="1" s="1"/>
  <c r="AL7" i="1"/>
  <c r="AL10" i="1" l="1"/>
  <c r="AL9" i="1"/>
  <c r="AL8" i="1" s="1"/>
  <c r="AM7" i="1"/>
  <c r="AN7" i="1" l="1"/>
  <c r="AM10" i="1"/>
  <c r="AM9" i="1"/>
  <c r="AM8" i="1" s="1"/>
  <c r="AO7" i="1" l="1"/>
  <c r="AN10" i="1"/>
  <c r="AN9" i="1"/>
  <c r="AN8" i="1" s="1"/>
  <c r="AO9" i="1" l="1"/>
  <c r="AO8" i="1" s="1"/>
  <c r="AP7" i="1"/>
  <c r="AO10" i="1"/>
  <c r="AP10" i="1" l="1"/>
  <c r="AP9" i="1"/>
  <c r="AP8" i="1" s="1"/>
  <c r="AQ7" i="1"/>
  <c r="AQ9" i="1" l="1"/>
  <c r="AQ8" i="1" s="1"/>
  <c r="AR7" i="1"/>
  <c r="AQ10" i="1"/>
  <c r="AS7" i="1" l="1"/>
  <c r="AR9" i="1"/>
  <c r="AR8" i="1" s="1"/>
  <c r="AR10" i="1"/>
  <c r="AS10" i="1" l="1"/>
  <c r="AS9" i="1"/>
  <c r="AS8" i="1" s="1"/>
  <c r="AT7" i="1"/>
  <c r="AU7" i="1" l="1"/>
  <c r="AT10" i="1"/>
  <c r="AT9" i="1"/>
  <c r="AT8" i="1" s="1"/>
  <c r="AU9" i="1" l="1"/>
  <c r="AU8" i="1" s="1"/>
  <c r="AV7" i="1"/>
  <c r="AU10" i="1"/>
  <c r="AV9" i="1" l="1"/>
  <c r="AV8" i="1" s="1"/>
  <c r="AW7" i="1"/>
  <c r="AV10" i="1"/>
  <c r="AW10" i="1" l="1"/>
  <c r="AW9" i="1"/>
  <c r="AW8" i="1" s="1"/>
  <c r="AX7" i="1"/>
  <c r="AY7" i="1" l="1"/>
  <c r="AX10" i="1"/>
  <c r="AX9" i="1"/>
  <c r="AX8" i="1" s="1"/>
  <c r="AY9" i="1" l="1"/>
  <c r="AY8" i="1" s="1"/>
  <c r="AZ7" i="1"/>
  <c r="AY10" i="1"/>
  <c r="BA7" i="1" l="1"/>
  <c r="AZ9" i="1"/>
  <c r="AZ8" i="1" s="1"/>
  <c r="AZ10" i="1"/>
  <c r="BA10" i="1" l="1"/>
  <c r="BA9" i="1"/>
  <c r="BA8" i="1" s="1"/>
  <c r="BB7" i="1"/>
  <c r="BC7" i="1" l="1"/>
  <c r="BB10" i="1"/>
  <c r="BB9" i="1"/>
  <c r="BB8" i="1" s="1"/>
  <c r="BC9" i="1" l="1"/>
  <c r="BC8" i="1" s="1"/>
  <c r="BD7" i="1"/>
  <c r="BC10" i="1"/>
  <c r="BD9" i="1" l="1"/>
  <c r="BD8" i="1" s="1"/>
  <c r="BE7" i="1"/>
  <c r="BD10" i="1"/>
  <c r="BE10" i="1" l="1"/>
  <c r="BE9" i="1"/>
  <c r="BE8" i="1" s="1"/>
  <c r="BF7" i="1"/>
  <c r="BG7" i="1" l="1"/>
  <c r="BF10" i="1"/>
  <c r="BF9" i="1"/>
  <c r="BF8" i="1" s="1"/>
  <c r="BG9" i="1" l="1"/>
  <c r="BG8" i="1" s="1"/>
  <c r="BH7" i="1"/>
  <c r="BG10" i="1"/>
  <c r="BI7" i="1" l="1"/>
  <c r="BH9" i="1"/>
  <c r="BH8" i="1" s="1"/>
  <c r="BH10" i="1"/>
  <c r="BI10" i="1" l="1"/>
  <c r="BI9" i="1"/>
  <c r="BI8" i="1" s="1"/>
  <c r="BJ7" i="1"/>
  <c r="BK7" i="1" l="1"/>
  <c r="BJ10" i="1"/>
  <c r="BJ9" i="1"/>
  <c r="BJ8" i="1" s="1"/>
  <c r="BK9" i="1" l="1"/>
  <c r="BK8" i="1" s="1"/>
  <c r="BL7" i="1"/>
  <c r="BK10" i="1"/>
  <c r="BL9" i="1" l="1"/>
  <c r="BL8" i="1" s="1"/>
  <c r="BM7" i="1"/>
  <c r="BL10" i="1"/>
  <c r="BM10" i="1" l="1"/>
  <c r="BM9" i="1"/>
  <c r="BM8" i="1" s="1"/>
  <c r="BN7" i="1"/>
  <c r="BO7" i="1" l="1"/>
  <c r="BN10" i="1"/>
  <c r="BN9" i="1"/>
  <c r="BN8" i="1" s="1"/>
  <c r="BO9" i="1" l="1"/>
  <c r="BO8" i="1" s="1"/>
  <c r="BP7" i="1"/>
  <c r="BO10" i="1"/>
  <c r="BP9" i="1" l="1"/>
  <c r="BP8" i="1" s="1"/>
  <c r="BP10" i="1"/>
  <c r="F14" i="1" l="1"/>
  <c r="C15" i="1" s="1"/>
  <c r="F15" i="1" s="1"/>
  <c r="C16" i="1" s="1"/>
  <c r="F16" i="1" s="1"/>
  <c r="D16" i="1" s="1"/>
  <c r="C17" i="1" s="1"/>
  <c r="H14" i="1" l="1"/>
  <c r="H15" i="1" l="1"/>
  <c r="F17" i="1" l="1"/>
  <c r="C18" i="1" s="1"/>
  <c r="H16" i="1"/>
  <c r="F18" i="1" l="1"/>
  <c r="C19" i="1" s="1"/>
  <c r="H17" i="1"/>
  <c r="H18" i="1" l="1"/>
  <c r="F19" i="1"/>
  <c r="H19" i="1" s="1"/>
</calcChain>
</file>

<file path=xl/sharedStrings.xml><?xml version="1.0" encoding="utf-8"?>
<sst xmlns="http://schemas.openxmlformats.org/spreadsheetml/2006/main" count="38" uniqueCount="35">
  <si>
    <t>Date de début</t>
  </si>
  <si>
    <t>Durée</t>
  </si>
  <si>
    <t>Date de fin</t>
  </si>
  <si>
    <t>Tâche 1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</si>
  <si>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</si>
  <si>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</si>
  <si>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</si>
  <si>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</si>
  <si>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</si>
  <si>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</si>
  <si>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</si>
  <si>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</si>
  <si>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</si>
  <si>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</si>
  <si>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</si>
  <si>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</si>
  <si>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1.7</t>
  </si>
  <si>
    <t>1.8</t>
  </si>
  <si>
    <t>Jours ouvrés uniquement</t>
  </si>
  <si>
    <t>OUI</t>
  </si>
  <si>
    <t>NON</t>
  </si>
  <si>
    <t>Détails du projet</t>
  </si>
  <si>
    <t>Commentaires</t>
  </si>
  <si>
    <t>Tâches</t>
  </si>
  <si>
    <t>Réalisé</t>
  </si>
  <si>
    <t>Séchage carreaux</t>
  </si>
  <si>
    <t>Mise en four</t>
  </si>
  <si>
    <t>Cuisson</t>
  </si>
  <si>
    <t>Refroidissement</t>
  </si>
  <si>
    <t>Défournement</t>
  </si>
  <si>
    <t>Production des carreaux</t>
  </si>
  <si>
    <t>Conditionnement</t>
  </si>
  <si>
    <t>Expédition</t>
  </si>
  <si>
    <t>Nom Client</t>
  </si>
  <si>
    <t>Jour de la semain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</si>
</sst>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6" formatCode="dddd\-dd\-mmm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8" fillId="0" borderId="7" xfId="0" applyFont="1" applyBorder="1" applyAlignment="1">
      <alignment horizontal="left"/>
    </xf>
    <xf numFmtId="14" fontId="8" fillId="0" borderId="7" xfId="0" applyNumberFormat="1" applyFont="1" applyBorder="1" applyAlignment="1">
      <alignment horizontal="left"/>
    </xf>
    <xf numFmtId="0" fontId="2" fillId="0" borderId="0" xfId="0" applyNumberFormat="1" applyFont="1" applyFill="1" applyAlignment="1">
      <alignment horizontal="left"/>
    </xf>
    <xf numFmtId="166" fontId="2" fillId="0" borderId="0" xfId="0" quotePrefix="1" applyNumberFormat="1" applyFont="1" applyFill="1" applyAlignment="1">
      <alignment horizontal="left"/>
    </xf>
    <xf numFmtId="0" fontId="3" fillId="0" borderId="2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9"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88E88A"/>
      <color rgb="FFFF7575"/>
      <color rgb="FFFC4653"/>
      <color rgb="FFD07C7A"/>
      <color rgb="FFA7C4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H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28575</xdr:rowOff>
        </xdr:from>
        <xdr:to>
          <xdr:col>67</xdr:col>
          <xdr:colOff>133350</xdr:colOff>
          <xdr:row>2</xdr:row>
          <xdr:rowOff>123825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  <pageSetUpPr fitToPage="1"/>
  </sheetPr>
  <dimension ref="A1:BP99"/>
  <sheetViews>
    <sheetView showGridLines="0" tabSelected="1" zoomScale="115" zoomScaleNormal="115" workbookViewId="0">
      <pane ySplit="10" topLeftCell="A11" activePane="bottomLeft" state="frozen"/>
      <selection pane="bottomLeft" sqref="A1:F1"/>
    </sheetView>
  </sheetViews>
  <sheetFormatPr baseColWidth="10" defaultColWidth="11" defaultRowHeight="11.25" x14ac:dyDescent="0.2"/>
  <cols>
    <col min="1" max="1" width="4" style="7" bestFit="1" customWidth="1"/>
    <col min="2" max="2" width="18.140625" style="1" bestFit="1" customWidth="1"/>
    <col min="3" max="3" width="12.85546875" style="7" bestFit="1" customWidth="1"/>
    <col min="4" max="4" width="11.85546875" style="7" customWidth="1"/>
    <col min="5" max="5" width="5.5703125" style="2" customWidth="1"/>
    <col min="6" max="6" width="12.85546875" style="7" bestFit="1" customWidth="1"/>
    <col min="7" max="7" width="6.42578125" style="19" customWidth="1"/>
    <col min="8" max="8" width="9" style="14" hidden="1" customWidth="1"/>
    <col min="9" max="68" width="2.5703125" style="1" customWidth="1"/>
    <col min="69" max="16384" width="11" style="1"/>
  </cols>
  <sheetData>
    <row r="1" spans="1:68" ht="15" x14ac:dyDescent="0.25">
      <c r="A1" s="45" t="s">
        <v>21</v>
      </c>
      <c r="B1" s="45"/>
      <c r="C1" s="46"/>
      <c r="D1" s="46"/>
      <c r="E1" s="46"/>
      <c r="F1" s="46"/>
      <c r="H1" s="1">
        <v>0</v>
      </c>
    </row>
    <row r="2" spans="1:68" ht="12" x14ac:dyDescent="0.2">
      <c r="A2" s="47" t="s">
        <v>33</v>
      </c>
      <c r="B2" s="47"/>
      <c r="C2" s="44"/>
      <c r="D2" s="44"/>
      <c r="E2" s="44"/>
      <c r="F2" s="44"/>
      <c r="H2" s="3">
        <f ca="1">TODAY()</f>
        <v>43214</v>
      </c>
    </row>
    <row r="3" spans="1:68" ht="12" x14ac:dyDescent="0.2">
      <c r="A3" s="47"/>
      <c r="B3" s="47"/>
      <c r="C3" s="44"/>
      <c r="D3" s="44"/>
      <c r="E3" s="44"/>
      <c r="F3" s="44"/>
      <c r="H3" s="3"/>
    </row>
    <row r="4" spans="1:68" ht="10.5" customHeight="1" x14ac:dyDescent="0.2">
      <c r="A4" s="48"/>
      <c r="B4" s="49"/>
      <c r="C4" s="26"/>
      <c r="D4" s="26"/>
      <c r="E4" s="27"/>
      <c r="F4" s="28"/>
      <c r="H4" s="3"/>
    </row>
    <row r="5" spans="1:68" ht="12" x14ac:dyDescent="0.2">
      <c r="A5" s="47" t="s">
        <v>18</v>
      </c>
      <c r="B5" s="47"/>
      <c r="C5" s="35" t="s">
        <v>19</v>
      </c>
      <c r="D5" s="50"/>
      <c r="E5" s="29"/>
      <c r="F5" s="33"/>
      <c r="H5" s="3"/>
    </row>
    <row r="6" spans="1:68" ht="12" x14ac:dyDescent="0.2">
      <c r="A6" s="47" t="s">
        <v>0</v>
      </c>
      <c r="B6" s="47"/>
      <c r="C6" s="30">
        <v>43231</v>
      </c>
      <c r="D6" s="51"/>
      <c r="E6" s="29"/>
      <c r="F6" s="33"/>
      <c r="H6" s="3"/>
    </row>
    <row r="7" spans="1:68" s="4" customFormat="1" ht="35.25" customHeight="1" x14ac:dyDescent="0.2">
      <c r="A7" s="41" t="s">
        <v>22</v>
      </c>
      <c r="B7" s="42"/>
      <c r="C7" s="42"/>
      <c r="D7" s="42"/>
      <c r="E7" s="42"/>
      <c r="F7" s="43"/>
      <c r="G7" s="18"/>
      <c r="H7" s="15"/>
      <c r="I7" s="5">
        <f>C6+H1</f>
        <v>43231</v>
      </c>
      <c r="J7" s="6">
        <f>I7+1</f>
        <v>43232</v>
      </c>
      <c r="K7" s="6">
        <f t="shared" ref="K7:BP7" si="0">J7+1</f>
        <v>43233</v>
      </c>
      <c r="L7" s="6">
        <f t="shared" si="0"/>
        <v>43234</v>
      </c>
      <c r="M7" s="6">
        <f t="shared" si="0"/>
        <v>43235</v>
      </c>
      <c r="N7" s="6">
        <f t="shared" si="0"/>
        <v>43236</v>
      </c>
      <c r="O7" s="6">
        <f t="shared" si="0"/>
        <v>43237</v>
      </c>
      <c r="P7" s="6">
        <f t="shared" si="0"/>
        <v>43238</v>
      </c>
      <c r="Q7" s="6">
        <f t="shared" si="0"/>
        <v>43239</v>
      </c>
      <c r="R7" s="6">
        <f t="shared" si="0"/>
        <v>43240</v>
      </c>
      <c r="S7" s="6">
        <f t="shared" si="0"/>
        <v>43241</v>
      </c>
      <c r="T7" s="6">
        <f t="shared" si="0"/>
        <v>43242</v>
      </c>
      <c r="U7" s="6">
        <f t="shared" si="0"/>
        <v>43243</v>
      </c>
      <c r="V7" s="6">
        <f t="shared" si="0"/>
        <v>43244</v>
      </c>
      <c r="W7" s="6">
        <f t="shared" si="0"/>
        <v>43245</v>
      </c>
      <c r="X7" s="6">
        <f t="shared" si="0"/>
        <v>43246</v>
      </c>
      <c r="Y7" s="6">
        <f t="shared" si="0"/>
        <v>43247</v>
      </c>
      <c r="Z7" s="6">
        <f t="shared" si="0"/>
        <v>43248</v>
      </c>
      <c r="AA7" s="6">
        <f t="shared" si="0"/>
        <v>43249</v>
      </c>
      <c r="AB7" s="6">
        <f t="shared" si="0"/>
        <v>43250</v>
      </c>
      <c r="AC7" s="6">
        <f t="shared" si="0"/>
        <v>43251</v>
      </c>
      <c r="AD7" s="6">
        <f t="shared" si="0"/>
        <v>43252</v>
      </c>
      <c r="AE7" s="6">
        <f t="shared" si="0"/>
        <v>43253</v>
      </c>
      <c r="AF7" s="6">
        <f t="shared" si="0"/>
        <v>43254</v>
      </c>
      <c r="AG7" s="6">
        <f t="shared" si="0"/>
        <v>43255</v>
      </c>
      <c r="AH7" s="6">
        <f t="shared" si="0"/>
        <v>43256</v>
      </c>
      <c r="AI7" s="6">
        <f t="shared" si="0"/>
        <v>43257</v>
      </c>
      <c r="AJ7" s="6">
        <f t="shared" si="0"/>
        <v>43258</v>
      </c>
      <c r="AK7" s="6">
        <f t="shared" si="0"/>
        <v>43259</v>
      </c>
      <c r="AL7" s="6">
        <f t="shared" si="0"/>
        <v>43260</v>
      </c>
      <c r="AM7" s="6">
        <f t="shared" si="0"/>
        <v>43261</v>
      </c>
      <c r="AN7" s="6">
        <f t="shared" si="0"/>
        <v>43262</v>
      </c>
      <c r="AO7" s="6">
        <f t="shared" si="0"/>
        <v>43263</v>
      </c>
      <c r="AP7" s="6">
        <f t="shared" si="0"/>
        <v>43264</v>
      </c>
      <c r="AQ7" s="6">
        <f t="shared" si="0"/>
        <v>43265</v>
      </c>
      <c r="AR7" s="6">
        <f t="shared" si="0"/>
        <v>43266</v>
      </c>
      <c r="AS7" s="6">
        <f t="shared" si="0"/>
        <v>43267</v>
      </c>
      <c r="AT7" s="6">
        <f t="shared" si="0"/>
        <v>43268</v>
      </c>
      <c r="AU7" s="6">
        <f t="shared" si="0"/>
        <v>43269</v>
      </c>
      <c r="AV7" s="6">
        <f t="shared" si="0"/>
        <v>43270</v>
      </c>
      <c r="AW7" s="6">
        <f t="shared" si="0"/>
        <v>43271</v>
      </c>
      <c r="AX7" s="6">
        <f t="shared" si="0"/>
        <v>43272</v>
      </c>
      <c r="AY7" s="6">
        <f t="shared" si="0"/>
        <v>43273</v>
      </c>
      <c r="AZ7" s="6">
        <f t="shared" si="0"/>
        <v>43274</v>
      </c>
      <c r="BA7" s="6">
        <f t="shared" si="0"/>
        <v>43275</v>
      </c>
      <c r="BB7" s="6">
        <f t="shared" si="0"/>
        <v>43276</v>
      </c>
      <c r="BC7" s="6">
        <f t="shared" si="0"/>
        <v>43277</v>
      </c>
      <c r="BD7" s="6">
        <f t="shared" si="0"/>
        <v>43278</v>
      </c>
      <c r="BE7" s="6">
        <f t="shared" si="0"/>
        <v>43279</v>
      </c>
      <c r="BF7" s="6">
        <f t="shared" si="0"/>
        <v>43280</v>
      </c>
      <c r="BG7" s="6">
        <f t="shared" si="0"/>
        <v>43281</v>
      </c>
      <c r="BH7" s="6">
        <f t="shared" si="0"/>
        <v>43282</v>
      </c>
      <c r="BI7" s="6">
        <f t="shared" si="0"/>
        <v>43283</v>
      </c>
      <c r="BJ7" s="6">
        <f t="shared" si="0"/>
        <v>43284</v>
      </c>
      <c r="BK7" s="6">
        <f t="shared" si="0"/>
        <v>43285</v>
      </c>
      <c r="BL7" s="6">
        <f t="shared" si="0"/>
        <v>43286</v>
      </c>
      <c r="BM7" s="6">
        <f t="shared" si="0"/>
        <v>43287</v>
      </c>
      <c r="BN7" s="6">
        <f t="shared" si="0"/>
        <v>43288</v>
      </c>
      <c r="BO7" s="6">
        <f t="shared" si="0"/>
        <v>43289</v>
      </c>
      <c r="BP7" s="6">
        <f t="shared" si="0"/>
        <v>43290</v>
      </c>
    </row>
    <row r="8" spans="1:68" s="7" customFormat="1" ht="28.5" customHeight="1" x14ac:dyDescent="0.2">
      <c r="E8" s="8"/>
      <c r="G8" s="19"/>
      <c r="H8" s="16"/>
      <c r="I8" s="9" t="str">
        <f>"S "&amp;WEEKNUM(I7,2)</f>
        <v>S 19</v>
      </c>
      <c r="J8" s="9" t="str">
        <f t="shared" ref="J8" si="1">IF(J9="L","S "&amp;WEEKNUM(J7,2),"")</f>
        <v/>
      </c>
      <c r="K8" s="9" t="str">
        <f t="shared" ref="K8:BP8" si="2">IF(K9="L","S "&amp;WEEKNUM(K7,2),"")</f>
        <v/>
      </c>
      <c r="L8" s="9" t="str">
        <f t="shared" si="2"/>
        <v>S 20</v>
      </c>
      <c r="M8" s="9" t="str">
        <f t="shared" si="2"/>
        <v/>
      </c>
      <c r="N8" s="9" t="str">
        <f t="shared" si="2"/>
        <v/>
      </c>
      <c r="O8" s="9" t="str">
        <f t="shared" si="2"/>
        <v/>
      </c>
      <c r="P8" s="9" t="str">
        <f t="shared" si="2"/>
        <v/>
      </c>
      <c r="Q8" s="9" t="str">
        <f t="shared" si="2"/>
        <v/>
      </c>
      <c r="R8" s="9" t="str">
        <f t="shared" si="2"/>
        <v/>
      </c>
      <c r="S8" s="9" t="str">
        <f t="shared" si="2"/>
        <v>S 21</v>
      </c>
      <c r="T8" s="9" t="str">
        <f t="shared" si="2"/>
        <v/>
      </c>
      <c r="U8" s="9" t="str">
        <f t="shared" si="2"/>
        <v/>
      </c>
      <c r="V8" s="9" t="str">
        <f t="shared" si="2"/>
        <v/>
      </c>
      <c r="W8" s="9" t="str">
        <f t="shared" si="2"/>
        <v/>
      </c>
      <c r="X8" s="9" t="str">
        <f t="shared" si="2"/>
        <v/>
      </c>
      <c r="Y8" s="9" t="str">
        <f t="shared" si="2"/>
        <v/>
      </c>
      <c r="Z8" s="9" t="str">
        <f t="shared" si="2"/>
        <v>S 22</v>
      </c>
      <c r="AA8" s="9" t="str">
        <f t="shared" si="2"/>
        <v/>
      </c>
      <c r="AB8" s="9" t="str">
        <f t="shared" si="2"/>
        <v/>
      </c>
      <c r="AC8" s="9" t="str">
        <f t="shared" si="2"/>
        <v/>
      </c>
      <c r="AD8" s="9" t="str">
        <f t="shared" si="2"/>
        <v/>
      </c>
      <c r="AE8" s="9" t="str">
        <f t="shared" si="2"/>
        <v/>
      </c>
      <c r="AF8" s="9" t="str">
        <f t="shared" si="2"/>
        <v/>
      </c>
      <c r="AG8" s="9" t="str">
        <f t="shared" si="2"/>
        <v>S 23</v>
      </c>
      <c r="AH8" s="9" t="str">
        <f t="shared" si="2"/>
        <v/>
      </c>
      <c r="AI8" s="9" t="str">
        <f t="shared" si="2"/>
        <v/>
      </c>
      <c r="AJ8" s="9" t="str">
        <f t="shared" si="2"/>
        <v/>
      </c>
      <c r="AK8" s="9" t="str">
        <f t="shared" si="2"/>
        <v/>
      </c>
      <c r="AL8" s="9" t="str">
        <f t="shared" si="2"/>
        <v/>
      </c>
      <c r="AM8" s="9" t="str">
        <f t="shared" si="2"/>
        <v/>
      </c>
      <c r="AN8" s="9" t="str">
        <f t="shared" si="2"/>
        <v>S 24</v>
      </c>
      <c r="AO8" s="9" t="str">
        <f t="shared" si="2"/>
        <v/>
      </c>
      <c r="AP8" s="9" t="str">
        <f t="shared" si="2"/>
        <v/>
      </c>
      <c r="AQ8" s="9" t="str">
        <f t="shared" si="2"/>
        <v/>
      </c>
      <c r="AR8" s="9" t="str">
        <f t="shared" si="2"/>
        <v/>
      </c>
      <c r="AS8" s="9" t="str">
        <f t="shared" si="2"/>
        <v/>
      </c>
      <c r="AT8" s="9" t="str">
        <f t="shared" si="2"/>
        <v/>
      </c>
      <c r="AU8" s="9" t="str">
        <f t="shared" si="2"/>
        <v>S 25</v>
      </c>
      <c r="AV8" s="9" t="str">
        <f t="shared" si="2"/>
        <v/>
      </c>
      <c r="AW8" s="9" t="str">
        <f t="shared" si="2"/>
        <v/>
      </c>
      <c r="AX8" s="9" t="str">
        <f t="shared" si="2"/>
        <v/>
      </c>
      <c r="AY8" s="9" t="str">
        <f t="shared" si="2"/>
        <v/>
      </c>
      <c r="AZ8" s="9" t="str">
        <f t="shared" si="2"/>
        <v/>
      </c>
      <c r="BA8" s="9" t="str">
        <f t="shared" si="2"/>
        <v/>
      </c>
      <c r="BB8" s="9" t="str">
        <f t="shared" si="2"/>
        <v>S 26</v>
      </c>
      <c r="BC8" s="9" t="str">
        <f t="shared" si="2"/>
        <v/>
      </c>
      <c r="BD8" s="9" t="str">
        <f t="shared" si="2"/>
        <v/>
      </c>
      <c r="BE8" s="9" t="str">
        <f t="shared" si="2"/>
        <v/>
      </c>
      <c r="BF8" s="9" t="str">
        <f t="shared" si="2"/>
        <v/>
      </c>
      <c r="BG8" s="9" t="str">
        <f t="shared" si="2"/>
        <v/>
      </c>
      <c r="BH8" s="9" t="str">
        <f t="shared" si="2"/>
        <v/>
      </c>
      <c r="BI8" s="9" t="str">
        <f t="shared" si="2"/>
        <v>S 27</v>
      </c>
      <c r="BJ8" s="9" t="str">
        <f t="shared" si="2"/>
        <v/>
      </c>
      <c r="BK8" s="9" t="str">
        <f t="shared" si="2"/>
        <v/>
      </c>
      <c r="BL8" s="9" t="str">
        <f t="shared" si="2"/>
        <v/>
      </c>
      <c r="BM8" s="9" t="str">
        <f t="shared" si="2"/>
        <v/>
      </c>
      <c r="BN8" s="9" t="str">
        <f t="shared" si="2"/>
        <v/>
      </c>
      <c r="BO8" s="9" t="str">
        <f t="shared" si="2"/>
        <v/>
      </c>
      <c r="BP8" s="9" t="str">
        <f t="shared" si="2"/>
        <v>S 28</v>
      </c>
    </row>
    <row r="9" spans="1:68" s="2" customFormat="1" ht="12.95" customHeight="1" x14ac:dyDescent="0.2">
      <c r="A9" s="8"/>
      <c r="B9" s="39" t="s">
        <v>23</v>
      </c>
      <c r="C9" s="39" t="s">
        <v>0</v>
      </c>
      <c r="D9" s="54" t="s">
        <v>34</v>
      </c>
      <c r="E9" s="40" t="s">
        <v>1</v>
      </c>
      <c r="F9" s="39" t="s">
        <v>2</v>
      </c>
      <c r="G9" s="38" t="s">
        <v>24</v>
      </c>
      <c r="H9" s="17"/>
      <c r="I9" s="10" t="str">
        <f t="shared" ref="I9:J9" si="3">VLOOKUP(WEEKDAY(I7,2),semaine,2,FALSE)</f>
        <v>V</v>
      </c>
      <c r="J9" s="10" t="str">
        <f t="shared" si="3"/>
        <v>S</v>
      </c>
      <c r="K9" s="10" t="str">
        <f t="shared" ref="K9:BP9" si="4">VLOOKUP(WEEKDAY(K7,2),semaine,2,FALSE)</f>
        <v>D</v>
      </c>
      <c r="L9" s="10" t="str">
        <f t="shared" si="4"/>
        <v>L</v>
      </c>
      <c r="M9" s="10" t="str">
        <f t="shared" si="4"/>
        <v>M</v>
      </c>
      <c r="N9" s="10" t="str">
        <f t="shared" si="4"/>
        <v>M</v>
      </c>
      <c r="O9" s="10" t="str">
        <f t="shared" si="4"/>
        <v>J</v>
      </c>
      <c r="P9" s="10" t="str">
        <f t="shared" si="4"/>
        <v>V</v>
      </c>
      <c r="Q9" s="10" t="str">
        <f t="shared" si="4"/>
        <v>S</v>
      </c>
      <c r="R9" s="10" t="str">
        <f t="shared" si="4"/>
        <v>D</v>
      </c>
      <c r="S9" s="10" t="str">
        <f t="shared" si="4"/>
        <v>L</v>
      </c>
      <c r="T9" s="10" t="str">
        <f t="shared" si="4"/>
        <v>M</v>
      </c>
      <c r="U9" s="10" t="str">
        <f t="shared" si="4"/>
        <v>M</v>
      </c>
      <c r="V9" s="10" t="str">
        <f t="shared" si="4"/>
        <v>J</v>
      </c>
      <c r="W9" s="10" t="str">
        <f t="shared" si="4"/>
        <v>V</v>
      </c>
      <c r="X9" s="10" t="str">
        <f t="shared" si="4"/>
        <v>S</v>
      </c>
      <c r="Y9" s="10" t="str">
        <f t="shared" si="4"/>
        <v>D</v>
      </c>
      <c r="Z9" s="10" t="str">
        <f t="shared" si="4"/>
        <v>L</v>
      </c>
      <c r="AA9" s="10" t="str">
        <f t="shared" si="4"/>
        <v>M</v>
      </c>
      <c r="AB9" s="10" t="str">
        <f t="shared" si="4"/>
        <v>M</v>
      </c>
      <c r="AC9" s="10" t="str">
        <f t="shared" si="4"/>
        <v>J</v>
      </c>
      <c r="AD9" s="10" t="str">
        <f t="shared" si="4"/>
        <v>V</v>
      </c>
      <c r="AE9" s="10" t="str">
        <f t="shared" si="4"/>
        <v>S</v>
      </c>
      <c r="AF9" s="10" t="str">
        <f t="shared" si="4"/>
        <v>D</v>
      </c>
      <c r="AG9" s="10" t="str">
        <f t="shared" si="4"/>
        <v>L</v>
      </c>
      <c r="AH9" s="10" t="str">
        <f t="shared" si="4"/>
        <v>M</v>
      </c>
      <c r="AI9" s="10" t="str">
        <f t="shared" si="4"/>
        <v>M</v>
      </c>
      <c r="AJ9" s="10" t="str">
        <f t="shared" si="4"/>
        <v>J</v>
      </c>
      <c r="AK9" s="10" t="str">
        <f t="shared" si="4"/>
        <v>V</v>
      </c>
      <c r="AL9" s="10" t="str">
        <f t="shared" si="4"/>
        <v>S</v>
      </c>
      <c r="AM9" s="10" t="str">
        <f t="shared" si="4"/>
        <v>D</v>
      </c>
      <c r="AN9" s="10" t="str">
        <f t="shared" si="4"/>
        <v>L</v>
      </c>
      <c r="AO9" s="10" t="str">
        <f t="shared" si="4"/>
        <v>M</v>
      </c>
      <c r="AP9" s="10" t="str">
        <f t="shared" si="4"/>
        <v>M</v>
      </c>
      <c r="AQ9" s="10" t="str">
        <f t="shared" si="4"/>
        <v>J</v>
      </c>
      <c r="AR9" s="10" t="str">
        <f t="shared" si="4"/>
        <v>V</v>
      </c>
      <c r="AS9" s="10" t="str">
        <f t="shared" si="4"/>
        <v>S</v>
      </c>
      <c r="AT9" s="10" t="str">
        <f t="shared" si="4"/>
        <v>D</v>
      </c>
      <c r="AU9" s="10" t="str">
        <f t="shared" si="4"/>
        <v>L</v>
      </c>
      <c r="AV9" s="10" t="str">
        <f t="shared" si="4"/>
        <v>M</v>
      </c>
      <c r="AW9" s="10" t="str">
        <f t="shared" si="4"/>
        <v>M</v>
      </c>
      <c r="AX9" s="10" t="str">
        <f t="shared" si="4"/>
        <v>J</v>
      </c>
      <c r="AY9" s="10" t="str">
        <f t="shared" si="4"/>
        <v>V</v>
      </c>
      <c r="AZ9" s="10" t="str">
        <f t="shared" si="4"/>
        <v>S</v>
      </c>
      <c r="BA9" s="10" t="str">
        <f t="shared" si="4"/>
        <v>D</v>
      </c>
      <c r="BB9" s="10" t="str">
        <f t="shared" si="4"/>
        <v>L</v>
      </c>
      <c r="BC9" s="10" t="str">
        <f t="shared" si="4"/>
        <v>M</v>
      </c>
      <c r="BD9" s="10" t="str">
        <f t="shared" si="4"/>
        <v>M</v>
      </c>
      <c r="BE9" s="10" t="str">
        <f t="shared" si="4"/>
        <v>J</v>
      </c>
      <c r="BF9" s="10" t="str">
        <f t="shared" si="4"/>
        <v>V</v>
      </c>
      <c r="BG9" s="10" t="str">
        <f t="shared" si="4"/>
        <v>S</v>
      </c>
      <c r="BH9" s="10" t="str">
        <f t="shared" si="4"/>
        <v>D</v>
      </c>
      <c r="BI9" s="10" t="str">
        <f t="shared" si="4"/>
        <v>L</v>
      </c>
      <c r="BJ9" s="10" t="str">
        <f t="shared" si="4"/>
        <v>M</v>
      </c>
      <c r="BK9" s="10" t="str">
        <f t="shared" si="4"/>
        <v>M</v>
      </c>
      <c r="BL9" s="10" t="str">
        <f t="shared" si="4"/>
        <v>J</v>
      </c>
      <c r="BM9" s="10" t="str">
        <f t="shared" si="4"/>
        <v>V</v>
      </c>
      <c r="BN9" s="10" t="str">
        <f t="shared" si="4"/>
        <v>S</v>
      </c>
      <c r="BO9" s="10" t="str">
        <f t="shared" si="4"/>
        <v>D</v>
      </c>
      <c r="BP9" s="10" t="str">
        <f t="shared" si="4"/>
        <v>L</v>
      </c>
    </row>
    <row r="10" spans="1:68" s="2" customFormat="1" ht="12.95" customHeight="1" x14ac:dyDescent="0.2">
      <c r="A10" s="8"/>
      <c r="B10" s="39"/>
      <c r="C10" s="39"/>
      <c r="D10" s="54"/>
      <c r="E10" s="40"/>
      <c r="F10" s="39"/>
      <c r="G10" s="38"/>
      <c r="H10" s="17"/>
      <c r="I10" s="10">
        <f>DAY(I7)</f>
        <v>11</v>
      </c>
      <c r="J10" s="10">
        <f t="shared" ref="J10" si="5">DAY(J7)</f>
        <v>12</v>
      </c>
      <c r="K10" s="10">
        <f t="shared" ref="K10:BP10" si="6">DAY(K7)</f>
        <v>13</v>
      </c>
      <c r="L10" s="10">
        <f t="shared" si="6"/>
        <v>14</v>
      </c>
      <c r="M10" s="10">
        <f t="shared" si="6"/>
        <v>15</v>
      </c>
      <c r="N10" s="10">
        <f t="shared" si="6"/>
        <v>16</v>
      </c>
      <c r="O10" s="10">
        <f t="shared" si="6"/>
        <v>17</v>
      </c>
      <c r="P10" s="10">
        <f t="shared" si="6"/>
        <v>18</v>
      </c>
      <c r="Q10" s="10">
        <f t="shared" si="6"/>
        <v>19</v>
      </c>
      <c r="R10" s="10">
        <f t="shared" si="6"/>
        <v>20</v>
      </c>
      <c r="S10" s="10">
        <f t="shared" si="6"/>
        <v>21</v>
      </c>
      <c r="T10" s="10">
        <f t="shared" si="6"/>
        <v>22</v>
      </c>
      <c r="U10" s="10">
        <f t="shared" si="6"/>
        <v>23</v>
      </c>
      <c r="V10" s="10">
        <f t="shared" si="6"/>
        <v>24</v>
      </c>
      <c r="W10" s="10">
        <f t="shared" si="6"/>
        <v>25</v>
      </c>
      <c r="X10" s="10">
        <f t="shared" si="6"/>
        <v>26</v>
      </c>
      <c r="Y10" s="10">
        <f t="shared" si="6"/>
        <v>27</v>
      </c>
      <c r="Z10" s="10">
        <f t="shared" si="6"/>
        <v>28</v>
      </c>
      <c r="AA10" s="10">
        <f t="shared" si="6"/>
        <v>29</v>
      </c>
      <c r="AB10" s="10">
        <f t="shared" si="6"/>
        <v>30</v>
      </c>
      <c r="AC10" s="10">
        <f t="shared" si="6"/>
        <v>31</v>
      </c>
      <c r="AD10" s="10">
        <f t="shared" si="6"/>
        <v>1</v>
      </c>
      <c r="AE10" s="10">
        <f t="shared" si="6"/>
        <v>2</v>
      </c>
      <c r="AF10" s="10">
        <f t="shared" si="6"/>
        <v>3</v>
      </c>
      <c r="AG10" s="10">
        <f t="shared" si="6"/>
        <v>4</v>
      </c>
      <c r="AH10" s="10">
        <f t="shared" si="6"/>
        <v>5</v>
      </c>
      <c r="AI10" s="10">
        <f t="shared" si="6"/>
        <v>6</v>
      </c>
      <c r="AJ10" s="10">
        <f t="shared" si="6"/>
        <v>7</v>
      </c>
      <c r="AK10" s="10">
        <f t="shared" si="6"/>
        <v>8</v>
      </c>
      <c r="AL10" s="10">
        <f t="shared" si="6"/>
        <v>9</v>
      </c>
      <c r="AM10" s="10">
        <f t="shared" si="6"/>
        <v>10</v>
      </c>
      <c r="AN10" s="10">
        <f t="shared" si="6"/>
        <v>11</v>
      </c>
      <c r="AO10" s="10">
        <f t="shared" si="6"/>
        <v>12</v>
      </c>
      <c r="AP10" s="10">
        <f t="shared" si="6"/>
        <v>13</v>
      </c>
      <c r="AQ10" s="10">
        <f t="shared" si="6"/>
        <v>14</v>
      </c>
      <c r="AR10" s="10">
        <f t="shared" si="6"/>
        <v>15</v>
      </c>
      <c r="AS10" s="10">
        <f t="shared" si="6"/>
        <v>16</v>
      </c>
      <c r="AT10" s="10">
        <f t="shared" si="6"/>
        <v>17</v>
      </c>
      <c r="AU10" s="10">
        <f t="shared" si="6"/>
        <v>18</v>
      </c>
      <c r="AV10" s="10">
        <f t="shared" si="6"/>
        <v>19</v>
      </c>
      <c r="AW10" s="10">
        <f t="shared" si="6"/>
        <v>20</v>
      </c>
      <c r="AX10" s="10">
        <f t="shared" si="6"/>
        <v>21</v>
      </c>
      <c r="AY10" s="10">
        <f t="shared" si="6"/>
        <v>22</v>
      </c>
      <c r="AZ10" s="10">
        <f t="shared" si="6"/>
        <v>23</v>
      </c>
      <c r="BA10" s="10">
        <f t="shared" si="6"/>
        <v>24</v>
      </c>
      <c r="BB10" s="10">
        <f t="shared" si="6"/>
        <v>25</v>
      </c>
      <c r="BC10" s="10">
        <f t="shared" si="6"/>
        <v>26</v>
      </c>
      <c r="BD10" s="10">
        <f t="shared" si="6"/>
        <v>27</v>
      </c>
      <c r="BE10" s="10">
        <f t="shared" si="6"/>
        <v>28</v>
      </c>
      <c r="BF10" s="10">
        <f t="shared" si="6"/>
        <v>29</v>
      </c>
      <c r="BG10" s="10">
        <f t="shared" si="6"/>
        <v>30</v>
      </c>
      <c r="BH10" s="10">
        <f t="shared" si="6"/>
        <v>1</v>
      </c>
      <c r="BI10" s="10">
        <f t="shared" si="6"/>
        <v>2</v>
      </c>
      <c r="BJ10" s="10">
        <f t="shared" si="6"/>
        <v>3</v>
      </c>
      <c r="BK10" s="10">
        <f t="shared" si="6"/>
        <v>4</v>
      </c>
      <c r="BL10" s="10">
        <f t="shared" si="6"/>
        <v>5</v>
      </c>
      <c r="BM10" s="10">
        <f t="shared" si="6"/>
        <v>6</v>
      </c>
      <c r="BN10" s="10">
        <f t="shared" si="6"/>
        <v>7</v>
      </c>
      <c r="BO10" s="10">
        <f t="shared" si="6"/>
        <v>8</v>
      </c>
      <c r="BP10" s="10">
        <f t="shared" si="6"/>
        <v>9</v>
      </c>
    </row>
    <row r="11" spans="1:68" s="2" customFormat="1" ht="12.95" customHeight="1" x14ac:dyDescent="0.2">
      <c r="A11" s="21">
        <v>1</v>
      </c>
      <c r="B11" s="22" t="s">
        <v>3</v>
      </c>
      <c r="C11" s="21"/>
      <c r="D11" s="21"/>
      <c r="E11" s="23"/>
      <c r="F11" s="21"/>
      <c r="G11" s="31"/>
      <c r="H11" s="24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</row>
    <row r="12" spans="1:68" ht="12.95" customHeight="1" x14ac:dyDescent="0.2">
      <c r="A12" s="7" t="s">
        <v>10</v>
      </c>
      <c r="B12" s="11" t="s">
        <v>30</v>
      </c>
      <c r="C12" s="53">
        <f>C6</f>
        <v>43231</v>
      </c>
      <c r="D12" s="52"/>
      <c r="E12" s="12">
        <v>1</v>
      </c>
      <c r="F12" s="53">
        <f>IF(B12="","",IF($C$5="OUI",WORKDAY(C12,IF(WEEKDAY(C12,2)&gt;=6,E12,E12-1)),C12+E12-1))</f>
        <v>43231</v>
      </c>
      <c r="G12" s="32"/>
      <c r="H12" s="20">
        <f>C12+G12*(F12-C12)</f>
        <v>43231</v>
      </c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</row>
    <row r="13" spans="1:68" ht="12.95" customHeight="1" x14ac:dyDescent="0.2">
      <c r="A13" s="7" t="s">
        <v>11</v>
      </c>
      <c r="B13" s="11" t="s">
        <v>25</v>
      </c>
      <c r="C13" s="53">
        <f>F12</f>
        <v>43231</v>
      </c>
      <c r="D13" s="36"/>
      <c r="E13" s="13">
        <v>14</v>
      </c>
      <c r="F13" s="53">
        <f>IF(B13="","",IF($C$5="OUI",WORKDAY(C13,IF(WEEKDAY(C13,2)&gt;=6,E13,E13-1)),C13+E13-1))</f>
        <v>43250</v>
      </c>
      <c r="G13" s="32"/>
      <c r="H13" s="20">
        <f>C13+G13*(F13-C13)</f>
        <v>43231</v>
      </c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</row>
    <row r="14" spans="1:68" ht="12.95" customHeight="1" x14ac:dyDescent="0.2">
      <c r="A14" s="7" t="s">
        <v>12</v>
      </c>
      <c r="B14" s="11" t="s">
        <v>26</v>
      </c>
      <c r="C14" s="53">
        <f>IF(OR(D14=1,D14=4),F13,IF(D14=2,F13+2,IF(D14=3,F13+1,IF(D14=5,F13+3,IF(D14=6,F13+2,IF(D14=7,F13+1,))))))</f>
        <v>43251</v>
      </c>
      <c r="D14" s="52">
        <f>WEEKDAY(F13,2)</f>
        <v>3</v>
      </c>
      <c r="E14" s="13">
        <v>1</v>
      </c>
      <c r="F14" s="53">
        <f>C14</f>
        <v>43251</v>
      </c>
      <c r="G14" s="32"/>
      <c r="H14" s="20">
        <f>C14+G14*(F14-C14)</f>
        <v>43251</v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</row>
    <row r="15" spans="1:68" ht="12.95" customHeight="1" x14ac:dyDescent="0.2">
      <c r="A15" s="7" t="s">
        <v>13</v>
      </c>
      <c r="B15" s="11" t="s">
        <v>27</v>
      </c>
      <c r="C15" s="53">
        <f>F14</f>
        <v>43251</v>
      </c>
      <c r="D15" s="36"/>
      <c r="E15" s="13">
        <v>1</v>
      </c>
      <c r="F15" s="53">
        <f>C15+E15</f>
        <v>43252</v>
      </c>
      <c r="H15" s="20">
        <f>C15+G15*(F15-C15)</f>
        <v>43251</v>
      </c>
    </row>
    <row r="16" spans="1:68" ht="12.95" customHeight="1" x14ac:dyDescent="0.2">
      <c r="A16" s="7" t="s">
        <v>14</v>
      </c>
      <c r="B16" s="11" t="s">
        <v>28</v>
      </c>
      <c r="C16" s="53">
        <f>F15</f>
        <v>43252</v>
      </c>
      <c r="D16" s="52">
        <f>WEEKDAY(F16,2)</f>
        <v>7</v>
      </c>
      <c r="E16" s="13">
        <v>2</v>
      </c>
      <c r="F16" s="53">
        <f>C16+E16</f>
        <v>43254</v>
      </c>
      <c r="H16" s="20">
        <f>C16+G16*(F16-C16)</f>
        <v>43252</v>
      </c>
    </row>
    <row r="17" spans="1:8" ht="12.95" customHeight="1" x14ac:dyDescent="0.2">
      <c r="A17" s="7" t="s">
        <v>15</v>
      </c>
      <c r="B17" s="11" t="s">
        <v>29</v>
      </c>
      <c r="C17" s="53">
        <f>IF(OR(D16=1,D16=4),F16,IF(D16=7,F16+1,))</f>
        <v>43255</v>
      </c>
      <c r="D17" s="36"/>
      <c r="E17" s="13">
        <v>1</v>
      </c>
      <c r="F17" s="53">
        <f>IF(B17="","",IF($C$5="OUI",WORKDAY(C17,IF(WEEKDAY(C17,2)&gt;=6,E17,E17-1)),C17+E17-1))</f>
        <v>43255</v>
      </c>
      <c r="H17" s="20">
        <f>C17+G17*(F17-C17)</f>
        <v>43255</v>
      </c>
    </row>
    <row r="18" spans="1:8" ht="12.95" customHeight="1" x14ac:dyDescent="0.2">
      <c r="A18" s="7" t="s">
        <v>16</v>
      </c>
      <c r="B18" s="11" t="s">
        <v>31</v>
      </c>
      <c r="C18" s="53">
        <f>F17</f>
        <v>43255</v>
      </c>
      <c r="D18" s="36"/>
      <c r="E18" s="13">
        <v>1</v>
      </c>
      <c r="F18" s="53">
        <f>IF(B18="","",IF($C$5="OUI",WORKDAY(C18,IF(WEEKDAY(C18,2)&gt;=6,E18,E18-1)),C18+E18-1))</f>
        <v>43255</v>
      </c>
      <c r="H18" s="20">
        <f>C18+G18*(F18-C18)</f>
        <v>43255</v>
      </c>
    </row>
    <row r="19" spans="1:8" ht="12.95" customHeight="1" x14ac:dyDescent="0.2">
      <c r="A19" s="7" t="s">
        <v>17</v>
      </c>
      <c r="B19" s="11" t="s">
        <v>32</v>
      </c>
      <c r="C19" s="53">
        <f t="shared" ref="C19" si="7">F18</f>
        <v>43255</v>
      </c>
      <c r="D19" s="36"/>
      <c r="E19" s="13">
        <v>1</v>
      </c>
      <c r="F19" s="53">
        <f>IF(B19="","",IF($C$5="OUI",WORKDAY(C19,IF(WEEKDAY(C19,2)&gt;=6,E19,E19-1)),C19+E19-1))</f>
        <v>43255</v>
      </c>
      <c r="H19" s="20">
        <f>C19+G19*(F19-C19)</f>
        <v>43255</v>
      </c>
    </row>
    <row r="20" spans="1:8" ht="12.95" customHeight="1" x14ac:dyDescent="0.2">
      <c r="B20" s="11"/>
      <c r="C20" s="37"/>
      <c r="D20" s="37"/>
      <c r="E20" s="13"/>
      <c r="F20" s="34"/>
      <c r="H20" s="20">
        <f>C20+G20*(F20-C20)</f>
        <v>0</v>
      </c>
    </row>
    <row r="21" spans="1:8" ht="12.95" customHeight="1" x14ac:dyDescent="0.2">
      <c r="B21" s="11"/>
      <c r="C21" s="37"/>
      <c r="D21" s="37"/>
      <c r="E21" s="13"/>
      <c r="F21" s="34"/>
      <c r="H21" s="20">
        <f>C21+G21*(F21-C21)</f>
        <v>0</v>
      </c>
    </row>
    <row r="22" spans="1:8" ht="12.95" customHeight="1" x14ac:dyDescent="0.2">
      <c r="B22" s="11"/>
      <c r="C22" s="37"/>
      <c r="D22" s="37"/>
      <c r="E22" s="13"/>
      <c r="F22" s="34"/>
      <c r="H22" s="20">
        <f>C22+G22*(F22-C22)</f>
        <v>0</v>
      </c>
    </row>
    <row r="23" spans="1:8" ht="12.95" customHeight="1" x14ac:dyDescent="0.2">
      <c r="B23" s="11"/>
      <c r="C23" s="37"/>
      <c r="D23" s="37"/>
      <c r="E23" s="13"/>
      <c r="F23" s="34"/>
      <c r="H23" s="20">
        <f>C23+G23*(F23-C23)</f>
        <v>0</v>
      </c>
    </row>
    <row r="24" spans="1:8" ht="12.95" customHeight="1" x14ac:dyDescent="0.2">
      <c r="B24" s="11"/>
      <c r="C24" s="37"/>
      <c r="D24" s="37"/>
      <c r="E24" s="13"/>
      <c r="F24" s="34"/>
      <c r="H24" s="20">
        <f>C24+G24*(F24-C24)</f>
        <v>0</v>
      </c>
    </row>
    <row r="25" spans="1:8" ht="12.95" customHeight="1" x14ac:dyDescent="0.2">
      <c r="B25" s="11"/>
      <c r="C25" s="37"/>
      <c r="D25" s="37"/>
      <c r="E25" s="13"/>
      <c r="F25" s="34"/>
      <c r="H25" s="20">
        <f>C25+G25*(F25-C25)</f>
        <v>0</v>
      </c>
    </row>
    <row r="26" spans="1:8" ht="12.95" customHeight="1" x14ac:dyDescent="0.2">
      <c r="B26" s="11"/>
      <c r="C26" s="37"/>
      <c r="D26" s="37"/>
      <c r="E26" s="13"/>
      <c r="F26" s="34"/>
      <c r="H26" s="20">
        <f>C26+G26*(F26-C26)</f>
        <v>0</v>
      </c>
    </row>
    <row r="27" spans="1:8" ht="12.95" customHeight="1" x14ac:dyDescent="0.2">
      <c r="B27" s="11"/>
      <c r="C27" s="37"/>
      <c r="D27" s="37"/>
      <c r="E27" s="13"/>
      <c r="F27" s="34"/>
      <c r="H27" s="20">
        <f>C27+G27*(F27-C27)</f>
        <v>0</v>
      </c>
    </row>
    <row r="28" spans="1:8" ht="12.95" customHeight="1" x14ac:dyDescent="0.2">
      <c r="B28" s="11"/>
      <c r="C28" s="37"/>
      <c r="D28" s="37"/>
      <c r="E28" s="13"/>
      <c r="F28" s="34"/>
      <c r="H28" s="20">
        <f>C28+G28*(F28-C28)</f>
        <v>0</v>
      </c>
    </row>
    <row r="29" spans="1:8" ht="12.95" customHeight="1" x14ac:dyDescent="0.2">
      <c r="B29" s="11"/>
      <c r="C29" s="37"/>
      <c r="D29" s="37"/>
      <c r="E29" s="13"/>
      <c r="F29" s="34"/>
      <c r="H29" s="20">
        <f>C29+G29*(F29-C29)</f>
        <v>0</v>
      </c>
    </row>
    <row r="30" spans="1:8" ht="12.95" customHeight="1" x14ac:dyDescent="0.2">
      <c r="B30" s="11"/>
      <c r="C30" s="37"/>
      <c r="D30" s="37"/>
      <c r="E30" s="13"/>
      <c r="F30" s="34"/>
      <c r="H30" s="20">
        <f>C30+G30*(F30-C30)</f>
        <v>0</v>
      </c>
    </row>
    <row r="31" spans="1:8" ht="12.95" customHeight="1" x14ac:dyDescent="0.2">
      <c r="B31" s="11"/>
      <c r="C31" s="37"/>
      <c r="D31" s="37"/>
      <c r="E31" s="13"/>
      <c r="F31" s="34"/>
      <c r="H31" s="20">
        <f>C31+G31*(F31-C31)</f>
        <v>0</v>
      </c>
    </row>
    <row r="32" spans="1:8" ht="12.95" customHeight="1" x14ac:dyDescent="0.2">
      <c r="B32" s="11"/>
      <c r="C32" s="37"/>
      <c r="D32" s="37"/>
      <c r="E32" s="13"/>
      <c r="F32" s="34"/>
      <c r="H32" s="20">
        <f>C32+G32*(F32-C32)</f>
        <v>0</v>
      </c>
    </row>
    <row r="33" spans="2:8" ht="12.95" customHeight="1" x14ac:dyDescent="0.2">
      <c r="B33" s="11"/>
      <c r="C33" s="37"/>
      <c r="D33" s="37"/>
      <c r="E33" s="13"/>
      <c r="F33" s="34"/>
      <c r="H33" s="20">
        <f>C33+G33*(F33-C33)</f>
        <v>0</v>
      </c>
    </row>
    <row r="34" spans="2:8" ht="12.95" customHeight="1" x14ac:dyDescent="0.2">
      <c r="B34" s="11"/>
      <c r="C34" s="37"/>
      <c r="D34" s="37"/>
      <c r="E34" s="13"/>
      <c r="F34" s="34"/>
      <c r="H34" s="20">
        <f>C34+G34*(F34-C34)</f>
        <v>0</v>
      </c>
    </row>
    <row r="35" spans="2:8" ht="12.95" customHeight="1" x14ac:dyDescent="0.2">
      <c r="B35" s="11"/>
      <c r="C35" s="37"/>
      <c r="D35" s="37"/>
      <c r="E35" s="13"/>
      <c r="F35" s="34"/>
      <c r="H35" s="20">
        <f>C35+G35*(F35-C35)</f>
        <v>0</v>
      </c>
    </row>
    <row r="36" spans="2:8" ht="12.95" customHeight="1" x14ac:dyDescent="0.2">
      <c r="B36" s="11"/>
      <c r="C36" s="37"/>
      <c r="D36" s="37"/>
      <c r="E36" s="13"/>
      <c r="F36" s="34"/>
      <c r="H36" s="20">
        <f>C36+G36*(F36-C36)</f>
        <v>0</v>
      </c>
    </row>
    <row r="37" spans="2:8" ht="12.95" customHeight="1" x14ac:dyDescent="0.2">
      <c r="B37" s="11"/>
      <c r="C37" s="37"/>
      <c r="D37" s="37"/>
      <c r="E37" s="13"/>
      <c r="F37" s="34"/>
      <c r="H37" s="20">
        <f>C37+G37*(F37-C37)</f>
        <v>0</v>
      </c>
    </row>
    <row r="38" spans="2:8" ht="12.95" customHeight="1" x14ac:dyDescent="0.2">
      <c r="B38" s="11"/>
      <c r="C38" s="37"/>
      <c r="D38" s="37"/>
      <c r="E38" s="13"/>
      <c r="F38" s="34"/>
      <c r="H38" s="20">
        <f>C38+G38*(F38-C38)</f>
        <v>0</v>
      </c>
    </row>
    <row r="39" spans="2:8" ht="12.95" customHeight="1" x14ac:dyDescent="0.2">
      <c r="B39" s="11"/>
      <c r="C39" s="37"/>
      <c r="D39" s="37"/>
      <c r="E39" s="13"/>
      <c r="F39" s="34"/>
      <c r="H39" s="20">
        <f>C39+G39*(F39-C39)</f>
        <v>0</v>
      </c>
    </row>
    <row r="40" spans="2:8" ht="12.95" customHeight="1" x14ac:dyDescent="0.2">
      <c r="B40" s="11"/>
      <c r="C40" s="37"/>
      <c r="D40" s="37"/>
      <c r="E40" s="13"/>
      <c r="F40" s="34"/>
      <c r="H40" s="20">
        <f>C40+G40*(F40-C40)</f>
        <v>0</v>
      </c>
    </row>
    <row r="41" spans="2:8" ht="12.95" customHeight="1" x14ac:dyDescent="0.2">
      <c r="B41" s="11"/>
      <c r="C41" s="37"/>
      <c r="D41" s="37"/>
      <c r="E41" s="13"/>
      <c r="F41" s="34"/>
      <c r="H41" s="20">
        <f>C41+G41*(F41-C41)</f>
        <v>0</v>
      </c>
    </row>
    <row r="42" spans="2:8" ht="12.95" customHeight="1" x14ac:dyDescent="0.2">
      <c r="F42" s="34"/>
    </row>
    <row r="43" spans="2:8" ht="12.95" customHeight="1" x14ac:dyDescent="0.2">
      <c r="F43" s="34"/>
    </row>
    <row r="44" spans="2:8" ht="12.95" customHeight="1" x14ac:dyDescent="0.2">
      <c r="F44" s="34"/>
    </row>
    <row r="45" spans="2:8" ht="12.95" customHeight="1" x14ac:dyDescent="0.2">
      <c r="F45" s="34" t="str">
        <f>IF(B45="","",IF($C$5="OUI",WORKDAY(C45,IF(WEEKDAY(C45,2)&gt;=6,E45,E45-1)),C45+E45-1))</f>
        <v/>
      </c>
    </row>
    <row r="46" spans="2:8" ht="12.95" customHeight="1" x14ac:dyDescent="0.2">
      <c r="F46" s="34" t="str">
        <f>IF(B46="","",IF($C$5="OUI",WORKDAY(C46,IF(WEEKDAY(C46,2)&gt;=6,E46,E46-1)),C46+E46-1))</f>
        <v/>
      </c>
    </row>
    <row r="47" spans="2:8" ht="12.95" customHeight="1" x14ac:dyDescent="0.2">
      <c r="F47" s="34" t="str">
        <f>IF(B47="","",IF($C$5="OUI",WORKDAY(C47,IF(WEEKDAY(C47,2)&gt;=6,E47,E47-1)),C47+E47-1))</f>
        <v/>
      </c>
    </row>
    <row r="48" spans="2:8" ht="12.95" customHeight="1" x14ac:dyDescent="0.2">
      <c r="F48" s="34" t="str">
        <f>IF(B48="","",IF($C$5="OUI",WORKDAY(C48,IF(WEEKDAY(C48,2)&gt;=6,E48,E48-1)),C48+E48-1))</f>
        <v/>
      </c>
    </row>
    <row r="49" spans="6:6" ht="12.95" customHeight="1" x14ac:dyDescent="0.2">
      <c r="F49" s="34" t="str">
        <f>IF(B49="","",IF($C$5="OUI",WORKDAY(C49,IF(WEEKDAY(C49,2)&gt;=6,E49,E49-1)),C49+E49-1))</f>
        <v/>
      </c>
    </row>
    <row r="50" spans="6:6" ht="12.95" customHeight="1" x14ac:dyDescent="0.2">
      <c r="F50" s="34" t="str">
        <f>IF(B50="","",IF($C$5="OUI",WORKDAY(C50,IF(WEEKDAY(C50,2)&gt;=6,E50,E50-1)),C50+E50-1))</f>
        <v/>
      </c>
    </row>
    <row r="51" spans="6:6" ht="12.95" customHeight="1" x14ac:dyDescent="0.2">
      <c r="F51" s="34" t="str">
        <f>IF(B51="","",IF($C$5="OUI",WORKDAY(C51,IF(WEEKDAY(C51,2)&gt;=6,E51,E51-1)),C51+E51-1))</f>
        <v/>
      </c>
    </row>
    <row r="52" spans="6:6" ht="12.95" customHeight="1" x14ac:dyDescent="0.2">
      <c r="F52" s="34" t="str">
        <f>IF(B52="","",IF($C$5="OUI",WORKDAY(C52,IF(WEEKDAY(C52,2)&gt;=6,E52,E52-1)),C52+E52-1))</f>
        <v/>
      </c>
    </row>
    <row r="53" spans="6:6" ht="12.95" customHeight="1" x14ac:dyDescent="0.2">
      <c r="F53" s="34" t="str">
        <f>IF(B53="","",IF($C$5="OUI",WORKDAY(C53,IF(WEEKDAY(C53,2)&gt;=6,E53,E53-1)),C53+E53-1))</f>
        <v/>
      </c>
    </row>
    <row r="54" spans="6:6" ht="12.95" customHeight="1" x14ac:dyDescent="0.2">
      <c r="F54" s="34" t="str">
        <f>IF(B54="","",IF($C$5="OUI",WORKDAY(C54,IF(WEEKDAY(C54,2)&gt;=6,E54,E54-1)),C54+E54-1))</f>
        <v/>
      </c>
    </row>
    <row r="55" spans="6:6" ht="12.95" customHeight="1" x14ac:dyDescent="0.2">
      <c r="F55" s="34" t="str">
        <f>IF(B55="","",IF($C$5="OUI",WORKDAY(C55,IF(WEEKDAY(C55,2)&gt;=6,E55,E55-1)),C55+E55-1))</f>
        <v/>
      </c>
    </row>
    <row r="56" spans="6:6" ht="12.95" customHeight="1" x14ac:dyDescent="0.2">
      <c r="F56" s="34" t="str">
        <f>IF(B56="","",IF($C$5="OUI",WORKDAY(C56,IF(WEEKDAY(C56,2)&gt;=6,E56,E56-1)),C56+E56-1))</f>
        <v/>
      </c>
    </row>
    <row r="57" spans="6:6" ht="12.95" customHeight="1" x14ac:dyDescent="0.2">
      <c r="F57" s="34" t="str">
        <f>IF(B57="","",IF($C$5="OUI",WORKDAY(C57,IF(WEEKDAY(C57,2)&gt;=6,E57,E57-1)),C57+E57-1))</f>
        <v/>
      </c>
    </row>
    <row r="58" spans="6:6" ht="12.95" customHeight="1" x14ac:dyDescent="0.2">
      <c r="F58" s="34" t="str">
        <f>IF(B58="","",IF($C$5="OUI",WORKDAY(C58,IF(WEEKDAY(C58,2)&gt;=6,E58,E58-1)),C58+E58-1))</f>
        <v/>
      </c>
    </row>
    <row r="59" spans="6:6" ht="12.95" customHeight="1" x14ac:dyDescent="0.2">
      <c r="F59" s="34" t="str">
        <f>IF(B59="","",IF($C$5="OUI",WORKDAY(C59,IF(WEEKDAY(C59,2)&gt;=6,E59,E59-1)),C59+E59-1))</f>
        <v/>
      </c>
    </row>
    <row r="60" spans="6:6" ht="12.95" customHeight="1" x14ac:dyDescent="0.2">
      <c r="F60" s="34" t="str">
        <f>IF(B60="","",IF($C$5="OUI",WORKDAY(C60,IF(WEEKDAY(C60,2)&gt;=6,E60,E60-1)),C60+E60-1))</f>
        <v/>
      </c>
    </row>
    <row r="61" spans="6:6" ht="12.95" customHeight="1" x14ac:dyDescent="0.2">
      <c r="F61" s="34" t="str">
        <f>IF(B61="","",IF($C$5="OUI",WORKDAY(C61,IF(WEEKDAY(C61,2)&gt;=6,E61,E61-1)),C61+E61-1))</f>
        <v/>
      </c>
    </row>
    <row r="62" spans="6:6" ht="12.95" customHeight="1" x14ac:dyDescent="0.2">
      <c r="F62" s="34" t="str">
        <f>IF(B62="","",IF($C$5="OUI",WORKDAY(C62,IF(WEEKDAY(C62,2)&gt;=6,E62,E62-1)),C62+E62-1))</f>
        <v/>
      </c>
    </row>
    <row r="63" spans="6:6" ht="12.95" customHeight="1" x14ac:dyDescent="0.2">
      <c r="F63" s="34" t="str">
        <f>IF(B63="","",IF($C$5="OUI",WORKDAY(C63,IF(WEEKDAY(C63,2)&gt;=6,E63,E63-1)),C63+E63-1))</f>
        <v/>
      </c>
    </row>
    <row r="64" spans="6:6" ht="12.95" customHeight="1" x14ac:dyDescent="0.2">
      <c r="F64" s="34" t="str">
        <f>IF(B64="","",IF($C$5="OUI",WORKDAY(C64,IF(WEEKDAY(C64,2)&gt;=6,E64,E64-1)),C64+E64-1))</f>
        <v/>
      </c>
    </row>
    <row r="65" spans="6:6" ht="12.95" customHeight="1" x14ac:dyDescent="0.2">
      <c r="F65" s="34" t="str">
        <f>IF(B65="","",IF($C$5="OUI",WORKDAY(C65,IF(WEEKDAY(C65,2)&gt;=6,E65,E65-1)),C65+E65-1))</f>
        <v/>
      </c>
    </row>
    <row r="66" spans="6:6" ht="12.95" customHeight="1" x14ac:dyDescent="0.2">
      <c r="F66" s="34" t="str">
        <f>IF(B66="","",IF($C$5="OUI",WORKDAY(C66,IF(WEEKDAY(C66,2)&gt;=6,E66,E66-1)),C66+E66-1))</f>
        <v/>
      </c>
    </row>
    <row r="67" spans="6:6" ht="12.95" customHeight="1" x14ac:dyDescent="0.2">
      <c r="F67" s="34" t="str">
        <f>IF(B67="","",IF($C$5="OUI",WORKDAY(C67,IF(WEEKDAY(C67,2)&gt;=6,E67,E67-1)),C67+E67-1))</f>
        <v/>
      </c>
    </row>
    <row r="68" spans="6:6" ht="12.95" customHeight="1" x14ac:dyDescent="0.2">
      <c r="F68" s="34" t="str">
        <f>IF(B68="","",IF($C$5="OUI",WORKDAY(C68,IF(WEEKDAY(C68,2)&gt;=6,E68,E68-1)),C68+E68-1))</f>
        <v/>
      </c>
    </row>
    <row r="69" spans="6:6" ht="12.95" customHeight="1" x14ac:dyDescent="0.2">
      <c r="F69" s="34" t="str">
        <f>IF(B69="","",IF($C$5="OUI",WORKDAY(C69,IF(WEEKDAY(C69,2)&gt;=6,E69,E69-1)),C69+E69-1))</f>
        <v/>
      </c>
    </row>
    <row r="70" spans="6:6" ht="12.95" customHeight="1" x14ac:dyDescent="0.2">
      <c r="F70" s="34" t="str">
        <f>IF(B70="","",IF($C$5="OUI",WORKDAY(C70,IF(WEEKDAY(C70,2)&gt;=6,E70,E70-1)),C70+E70-1))</f>
        <v/>
      </c>
    </row>
    <row r="71" spans="6:6" ht="12.95" customHeight="1" x14ac:dyDescent="0.2">
      <c r="F71" s="34" t="str">
        <f>IF(B71="","",IF($C$5="OUI",WORKDAY(C71,IF(WEEKDAY(C71,2)&gt;=6,E71,E71-1)),C71+E71-1))</f>
        <v/>
      </c>
    </row>
    <row r="72" spans="6:6" ht="12.95" customHeight="1" x14ac:dyDescent="0.2">
      <c r="F72" s="34" t="str">
        <f>IF(B72="","",IF($C$5="OUI",WORKDAY(C72,IF(WEEKDAY(C72,2)&gt;=6,E72,E72-1)),C72+E72-1))</f>
        <v/>
      </c>
    </row>
    <row r="73" spans="6:6" ht="12.95" customHeight="1" x14ac:dyDescent="0.2">
      <c r="F73" s="34" t="str">
        <f>IF(B73="","",IF($C$5="OUI",WORKDAY(C73,IF(WEEKDAY(C73,2)&gt;=6,E73,E73-1)),C73+E73-1))</f>
        <v/>
      </c>
    </row>
    <row r="74" spans="6:6" ht="12.95" customHeight="1" x14ac:dyDescent="0.2">
      <c r="F74" s="34" t="str">
        <f>IF(B74="","",IF($C$5="OUI",WORKDAY(C74,IF(WEEKDAY(C74,2)&gt;=6,E74,E74-1)),C74+E74-1))</f>
        <v/>
      </c>
    </row>
    <row r="75" spans="6:6" ht="12.95" customHeight="1" x14ac:dyDescent="0.2">
      <c r="F75" s="34" t="str">
        <f>IF(B75="","",IF($C$5="OUI",WORKDAY(C75,IF(WEEKDAY(C75,2)&gt;=6,E75,E75-1)),C75+E75-1))</f>
        <v/>
      </c>
    </row>
    <row r="76" spans="6:6" ht="12.95" customHeight="1" x14ac:dyDescent="0.2">
      <c r="F76" s="34" t="str">
        <f>IF(B76="","",IF($C$5="OUI",WORKDAY(C76,IF(WEEKDAY(C76,2)&gt;=6,E76,E76-1)),C76+E76-1))</f>
        <v/>
      </c>
    </row>
    <row r="77" spans="6:6" ht="12.95" customHeight="1" x14ac:dyDescent="0.2">
      <c r="F77" s="34" t="str">
        <f>IF(B77="","",IF($C$5="OUI",WORKDAY(C77,IF(WEEKDAY(C77,2)&gt;=6,E77,E77-1)),C77+E77-1))</f>
        <v/>
      </c>
    </row>
    <row r="78" spans="6:6" ht="12.95" customHeight="1" x14ac:dyDescent="0.2">
      <c r="F78" s="34" t="str">
        <f>IF(B78="","",IF($C$5="OUI",WORKDAY(C78,IF(WEEKDAY(C78,2)&gt;=6,E78,E78-1)),C78+E78-1))</f>
        <v/>
      </c>
    </row>
    <row r="79" spans="6:6" ht="12.95" customHeight="1" x14ac:dyDescent="0.2">
      <c r="F79" s="34" t="str">
        <f>IF(B79="","",IF($C$5="OUI",WORKDAY(C79,IF(WEEKDAY(C79,2)&gt;=6,E79,E79-1)),C79+E79-1))</f>
        <v/>
      </c>
    </row>
    <row r="80" spans="6:6" ht="12.95" customHeight="1" x14ac:dyDescent="0.2">
      <c r="F80" s="34" t="str">
        <f>IF(B80="","",IF($C$5="OUI",WORKDAY(C80,IF(WEEKDAY(C80,2)&gt;=6,E80,E80-1)),C80+E80-1))</f>
        <v/>
      </c>
    </row>
    <row r="81" spans="6:6" ht="12.95" customHeight="1" x14ac:dyDescent="0.2">
      <c r="F81" s="34" t="str">
        <f>IF(B81="","",IF($C$5="OUI",WORKDAY(C81,IF(WEEKDAY(C81,2)&gt;=6,E81,E81-1)),C81+E81-1))</f>
        <v/>
      </c>
    </row>
    <row r="82" spans="6:6" ht="12.95" customHeight="1" x14ac:dyDescent="0.2">
      <c r="F82" s="34" t="str">
        <f>IF(B82="","",IF($C$5="OUI",WORKDAY(C82,IF(WEEKDAY(C82,2)&gt;=6,E82,E82-1)),C82+E82-1))</f>
        <v/>
      </c>
    </row>
    <row r="83" spans="6:6" ht="12.95" customHeight="1" x14ac:dyDescent="0.2">
      <c r="F83" s="34" t="str">
        <f>IF(B83="","",IF($C$5="OUI",WORKDAY(C83,IF(WEEKDAY(C83,2)&gt;=6,E83,E83-1)),C83+E83-1))</f>
        <v/>
      </c>
    </row>
    <row r="84" spans="6:6" ht="12.95" customHeight="1" x14ac:dyDescent="0.2">
      <c r="F84" s="34" t="str">
        <f>IF(B84="","",IF($C$5="OUI",WORKDAY(C84,IF(WEEKDAY(C84,2)&gt;=6,E84,E84-1)),C84+E84-1))</f>
        <v/>
      </c>
    </row>
    <row r="85" spans="6:6" ht="12.95" customHeight="1" x14ac:dyDescent="0.2">
      <c r="F85" s="34" t="str">
        <f>IF(B85="","",IF($C$5="OUI",WORKDAY(C85,IF(WEEKDAY(C85,2)&gt;=6,E85,E85-1)),C85+E85-1))</f>
        <v/>
      </c>
    </row>
    <row r="86" spans="6:6" ht="12.95" customHeight="1" x14ac:dyDescent="0.2">
      <c r="F86" s="34" t="str">
        <f>IF(B86="","",IF($C$5="OUI",WORKDAY(C86,IF(WEEKDAY(C86,2)&gt;=6,E86,E86-1)),C86+E86-1))</f>
        <v/>
      </c>
    </row>
    <row r="87" spans="6:6" ht="12.95" customHeight="1" x14ac:dyDescent="0.2">
      <c r="F87" s="34" t="str">
        <f>IF(B87="","",IF($C$5="OUI",WORKDAY(C87,IF(WEEKDAY(C87,2)&gt;=6,E87,E87-1)),C87+E87-1))</f>
        <v/>
      </c>
    </row>
    <row r="88" spans="6:6" ht="12.95" customHeight="1" x14ac:dyDescent="0.2">
      <c r="F88" s="34" t="str">
        <f>IF(B88="","",IF($C$5="OUI",WORKDAY(C88,IF(WEEKDAY(C88,2)&gt;=6,E88,E88-1)),C88+E88-1))</f>
        <v/>
      </c>
    </row>
    <row r="89" spans="6:6" ht="12.95" customHeight="1" x14ac:dyDescent="0.2">
      <c r="F89" s="34" t="str">
        <f>IF(B89="","",IF($C$5="OUI",WORKDAY(C89,IF(WEEKDAY(C89,2)&gt;=6,E89,E89-1)),C89+E89-1))</f>
        <v/>
      </c>
    </row>
    <row r="90" spans="6:6" ht="12.95" customHeight="1" x14ac:dyDescent="0.2">
      <c r="F90" s="34" t="str">
        <f>IF(B90="","",IF($C$5="OUI",WORKDAY(C90,IF(WEEKDAY(C90,2)&gt;=6,E90,E90-1)),C90+E90-1))</f>
        <v/>
      </c>
    </row>
    <row r="91" spans="6:6" ht="12.95" customHeight="1" x14ac:dyDescent="0.2">
      <c r="F91" s="34" t="str">
        <f>IF(B91="","",IF($C$5="OUI",WORKDAY(C91,IF(WEEKDAY(C91,2)&gt;=6,E91,E91-1)),C91+E91-1))</f>
        <v/>
      </c>
    </row>
    <row r="92" spans="6:6" ht="12.95" customHeight="1" x14ac:dyDescent="0.2">
      <c r="F92" s="34" t="str">
        <f>IF(B92="","",IF($C$5="OUI",WORKDAY(C92,IF(WEEKDAY(C92,2)&gt;=6,E92,E92-1)),C92+E92-1))</f>
        <v/>
      </c>
    </row>
    <row r="93" spans="6:6" ht="12.95" customHeight="1" x14ac:dyDescent="0.2">
      <c r="F93" s="34" t="str">
        <f>IF(B93="","",IF($C$5="OUI",WORKDAY(C93,IF(WEEKDAY(C93,2)&gt;=6,E93,E93-1)),C93+E93-1))</f>
        <v/>
      </c>
    </row>
    <row r="94" spans="6:6" x14ac:dyDescent="0.2">
      <c r="F94" s="34" t="str">
        <f>IF(B94="","",IF($C$5="OUI",WORKDAY(C94,IF(WEEKDAY(C94,2)&gt;=6,E94,E94-1)),C94+E94-1))</f>
        <v/>
      </c>
    </row>
    <row r="95" spans="6:6" x14ac:dyDescent="0.2">
      <c r="F95" s="34" t="str">
        <f>IF(B95="","",IF($C$5="OUI",WORKDAY(C95,IF(WEEKDAY(C95,2)&gt;=6,E95,E95-1)),C95+E95-1))</f>
        <v/>
      </c>
    </row>
    <row r="96" spans="6:6" x14ac:dyDescent="0.2">
      <c r="F96" s="34" t="str">
        <f>IF(B96="","",IF($C$5="OUI",WORKDAY(C96,IF(WEEKDAY(C96,2)&gt;=6,E96,E96-1)),C96+E96-1))</f>
        <v/>
      </c>
    </row>
    <row r="97" spans="6:6" x14ac:dyDescent="0.2">
      <c r="F97" s="34" t="str">
        <f>IF(B97="","",IF($C$5="OUI",WORKDAY(C97,IF(WEEKDAY(C97,2)&gt;=6,E97,E97-1)),C97+E97-1))</f>
        <v/>
      </c>
    </row>
    <row r="98" spans="6:6" x14ac:dyDescent="0.2">
      <c r="F98" s="34" t="str">
        <f>IF(B98="","",IF($C$5="OUI",WORKDAY(C98,IF(WEEKDAY(C98,2)&gt;=6,E98,E98-1)),C98+E98-1))</f>
        <v/>
      </c>
    </row>
    <row r="99" spans="6:6" x14ac:dyDescent="0.2">
      <c r="F99" s="34" t="str">
        <f>IF(B99="","",IF($C$5="OUI",WORKDAY(C99,IF(WEEKDAY(C99,2)&gt;=6,E99,E99-1)),C99+E99-1))</f>
        <v/>
      </c>
    </row>
  </sheetData>
  <mergeCells count="15">
    <mergeCell ref="A7:F7"/>
    <mergeCell ref="C3:F3"/>
    <mergeCell ref="C2:F2"/>
    <mergeCell ref="A1:F1"/>
    <mergeCell ref="A2:B2"/>
    <mergeCell ref="A3:B3"/>
    <mergeCell ref="A4:B4"/>
    <mergeCell ref="A5:B5"/>
    <mergeCell ref="A6:B6"/>
    <mergeCell ref="G9:G10"/>
    <mergeCell ref="F9:F10"/>
    <mergeCell ref="E9:E10"/>
    <mergeCell ref="C9:C10"/>
    <mergeCell ref="B9:B10"/>
    <mergeCell ref="D9:D10"/>
  </mergeCells>
  <conditionalFormatting sqref="I8:BP8">
    <cfRule type="expression" dxfId="8" priority="12">
      <formula>I8&lt;&gt;""</formula>
    </cfRule>
  </conditionalFormatting>
  <conditionalFormatting sqref="J7:BP7">
    <cfRule type="expression" dxfId="7" priority="11">
      <formula>J10&lt;&gt;1</formula>
    </cfRule>
  </conditionalFormatting>
  <conditionalFormatting sqref="J7:BP10">
    <cfRule type="expression" dxfId="6" priority="9">
      <formula>J$10=1</formula>
    </cfRule>
  </conditionalFormatting>
  <conditionalFormatting sqref="G11:G102">
    <cfRule type="expression" dxfId="5" priority="3">
      <formula>$B11&lt;&gt;""</formula>
    </cfRule>
  </conditionalFormatting>
  <conditionalFormatting sqref="I7:BP99">
    <cfRule type="expression" dxfId="4" priority="25">
      <formula>AND(I$7=$H$2,$B7&lt;&gt;"")</formula>
    </cfRule>
  </conditionalFormatting>
  <conditionalFormatting sqref="I12:BP99">
    <cfRule type="expression" dxfId="3" priority="26" stopIfTrue="1">
      <formula>$B12=""</formula>
    </cfRule>
    <cfRule type="expression" dxfId="2" priority="27">
      <formula>AND(I$7&gt;=$C12,I$7&lt;=$F12,I$7&lt;=$H12,$G12&gt;0)</formula>
    </cfRule>
    <cfRule type="expression" dxfId="1" priority="28">
      <formula>AND(I$7&gt;=$C12,I$7&lt;=$F12,I$7&gt;=$H12,I$7&gt;=TODAY())</formula>
    </cfRule>
    <cfRule type="expression" dxfId="0" priority="29">
      <formula>AND(I$7&gt;=$C12,I$7&lt;=$F12,I$7&gt;=$H12)</formula>
    </cfRule>
  </conditionalFormatting>
  <dataValidations count="1">
    <dataValidation type="list" allowBlank="1" showInputMessage="1" showErrorMessage="1" sqref="C5:F5" xr:uid="{00000000-0002-0000-0000-000000000000}">
      <formula1>ouinon</formula1>
    </dataValidation>
  </dataValidations>
  <pageMargins left="0.25" right="0.25" top="0.75" bottom="0.75" header="0.3" footer="0.3"/>
  <pageSetup paperSize="9" scale="68" orientation="landscape" r:id="rId1"/>
  <ignoredErrors>
    <ignoredError sqref="C14 C17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Scroll Bar 6">
              <controlPr defaultSize="0" autoPict="0">
                <anchor moveWithCells="1">
                  <from>
                    <xdr:col>8</xdr:col>
                    <xdr:colOff>38100</xdr:colOff>
                    <xdr:row>1</xdr:row>
                    <xdr:rowOff>28575</xdr:rowOff>
                  </from>
                  <to>
                    <xdr:col>67</xdr:col>
                    <xdr:colOff>133350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workbookViewId="0"/>
  </sheetViews>
  <sheetFormatPr baseColWidth="10" defaultRowHeight="15" x14ac:dyDescent="0.25"/>
  <cols>
    <col min="1" max="1" width="2" bestFit="1" customWidth="1"/>
    <col min="2" max="2" width="2.7109375" bestFit="1" customWidth="1"/>
    <col min="3" max="3" width="4.28515625" customWidth="1"/>
    <col min="4" max="4" width="5.28515625" bestFit="1" customWidth="1"/>
  </cols>
  <sheetData>
    <row r="1" spans="1:4" x14ac:dyDescent="0.25">
      <c r="A1">
        <v>1</v>
      </c>
      <c r="B1" t="s">
        <v>4</v>
      </c>
      <c r="D1" t="s">
        <v>19</v>
      </c>
    </row>
    <row r="2" spans="1:4" x14ac:dyDescent="0.25">
      <c r="A2">
        <v>2</v>
      </c>
      <c r="B2" t="s">
        <v>5</v>
      </c>
      <c r="D2" t="s">
        <v>20</v>
      </c>
    </row>
    <row r="3" spans="1:4" x14ac:dyDescent="0.25">
      <c r="A3">
        <v>3</v>
      </c>
      <c r="B3" t="s">
        <v>5</v>
      </c>
    </row>
    <row r="4" spans="1:4" x14ac:dyDescent="0.25">
      <c r="A4">
        <v>4</v>
      </c>
      <c r="B4" t="s">
        <v>6</v>
      </c>
    </row>
    <row r="5" spans="1:4" x14ac:dyDescent="0.25">
      <c r="A5">
        <v>5</v>
      </c>
      <c r="B5" t="s">
        <v>7</v>
      </c>
    </row>
    <row r="6" spans="1:4" x14ac:dyDescent="0.25">
      <c r="A6">
        <v>6</v>
      </c>
      <c r="B6" t="s">
        <v>8</v>
      </c>
    </row>
    <row r="7" spans="1:4" x14ac:dyDescent="0.25">
      <c r="A7">
        <v>7</v>
      </c>
      <c r="B7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Durée pour 1 ou 2 fours</vt:lpstr>
      <vt:lpstr>Table</vt:lpstr>
      <vt:lpstr>ouinon</vt:lpstr>
      <vt:lpstr>semaine</vt:lpstr>
      <vt:lpstr>'Durée pour 1 ou 2 fours'!Zone_d_impression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David</cp:lastModifiedBy>
  <cp:lastPrinted>2013-05-30T16:14:13Z</cp:lastPrinted>
  <dcterms:created xsi:type="dcterms:W3CDTF">2013-05-27T13:57:34Z</dcterms:created>
  <dcterms:modified xsi:type="dcterms:W3CDTF">2018-04-24T12:21:52Z</dcterms:modified>
</cp:coreProperties>
</file>