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ile\Desktop\"/>
    </mc:Choice>
  </mc:AlternateContent>
  <bookViews>
    <workbookView xWindow="0" yWindow="0" windowWidth="25125" windowHeight="12435" activeTab="1"/>
  </bookViews>
  <sheets>
    <sheet name="PIC FAB" sheetId="1" r:id="rId1"/>
    <sheet name="PIC FAB (2)" sheetId="2" r:id="rId2"/>
  </sheets>
  <externalReferences>
    <externalReference r:id="rId3"/>
  </externalReferences>
  <definedNames>
    <definedName name="_xlnm._FilterDatabase" localSheetId="0" hidden="1">'PIC FAB'!$B$8:$F$8</definedName>
    <definedName name="_xlnm._FilterDatabase" localSheetId="1" hidden="1">'PIC FAB (2)'!$B$8:$F$8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2" l="1"/>
  <c r="E13" i="2"/>
  <c r="D13" i="2"/>
  <c r="C13" i="2"/>
  <c r="B13" i="2"/>
  <c r="F12" i="2"/>
  <c r="E12" i="2"/>
  <c r="D12" i="2"/>
  <c r="C12" i="2"/>
  <c r="B12" i="2"/>
  <c r="F11" i="2"/>
  <c r="E11" i="2"/>
  <c r="D11" i="2"/>
  <c r="C11" i="2"/>
  <c r="B11" i="2"/>
  <c r="M9" i="2"/>
  <c r="T9" i="1"/>
  <c r="R12" i="1"/>
  <c r="P9" i="1"/>
  <c r="N12" i="1"/>
  <c r="M12" i="1"/>
  <c r="P12" i="1" s="1"/>
  <c r="L12" i="1"/>
  <c r="M11" i="1"/>
  <c r="L11" i="1"/>
  <c r="T11" i="1" s="1"/>
  <c r="M10" i="1"/>
  <c r="T10" i="1" s="1"/>
  <c r="L10" i="1"/>
  <c r="M9" i="1"/>
  <c r="L9" i="1"/>
  <c r="R9" i="1" s="1"/>
  <c r="J22" i="1"/>
  <c r="I22" i="1"/>
  <c r="K10" i="1"/>
  <c r="K11" i="1"/>
  <c r="K12" i="1"/>
  <c r="K9" i="1"/>
  <c r="P10" i="1" l="1"/>
  <c r="T12" i="1"/>
  <c r="N10" i="1"/>
  <c r="R10" i="1"/>
  <c r="N11" i="1"/>
  <c r="R11" i="1"/>
  <c r="P11" i="1"/>
  <c r="N9" i="1"/>
  <c r="B10" i="1"/>
  <c r="B11" i="1"/>
  <c r="B12" i="1"/>
  <c r="C10" i="1" l="1"/>
  <c r="D10" i="1"/>
  <c r="E10" i="1"/>
  <c r="F10" i="1"/>
  <c r="C11" i="1"/>
  <c r="D11" i="1"/>
  <c r="E11" i="1"/>
  <c r="F11" i="1"/>
  <c r="C12" i="1"/>
  <c r="D12" i="1"/>
  <c r="E12" i="1"/>
  <c r="F12" i="1"/>
</calcChain>
</file>

<file path=xl/sharedStrings.xml><?xml version="1.0" encoding="utf-8"?>
<sst xmlns="http://schemas.openxmlformats.org/spreadsheetml/2006/main" count="177" uniqueCount="54">
  <si>
    <t>PROGRAMME</t>
  </si>
  <si>
    <t>PROJET</t>
  </si>
  <si>
    <t>TYPE</t>
  </si>
  <si>
    <t>N° PCS</t>
  </si>
  <si>
    <t>CA</t>
  </si>
  <si>
    <t>FAMILLE OMP PIC</t>
  </si>
  <si>
    <t>Prév</t>
  </si>
  <si>
    <t>Réal</t>
  </si>
  <si>
    <t>PIC</t>
  </si>
  <si>
    <t>PEM_MOTEUR EXP DELESTAGE</t>
  </si>
  <si>
    <t>DEMO</t>
  </si>
  <si>
    <t>PEM_MOTEUR EXP FA</t>
  </si>
  <si>
    <t>PEM_MOTEUR EXP MECA 802</t>
  </si>
  <si>
    <t>PEM_MOTEUR EXP MECA 803</t>
  </si>
  <si>
    <t>IMPUT BAAN</t>
  </si>
  <si>
    <t>INTERACTION OUTIL</t>
  </si>
  <si>
    <t>TYPE PROJET</t>
  </si>
  <si>
    <t>ESTIMATION (heures)</t>
  </si>
  <si>
    <t>valeur seuil</t>
  </si>
  <si>
    <t>type projet</t>
  </si>
  <si>
    <t>P</t>
  </si>
  <si>
    <t>M</t>
  </si>
  <si>
    <t>G</t>
  </si>
  <si>
    <t>A</t>
  </si>
  <si>
    <t>B</t>
  </si>
  <si>
    <t>Y=Ax²+Bx</t>
  </si>
  <si>
    <t>Valeur de A</t>
  </si>
  <si>
    <t>Valeur de B</t>
  </si>
  <si>
    <t>IWEG</t>
  </si>
  <si>
    <t>IWEC</t>
  </si>
  <si>
    <t>IWEP</t>
  </si>
  <si>
    <t>IWEO</t>
  </si>
  <si>
    <t>IWED</t>
  </si>
  <si>
    <t>FAMILLE GDA</t>
  </si>
  <si>
    <t>LOI POLYNOMIALE</t>
  </si>
  <si>
    <t>Coeff</t>
  </si>
  <si>
    <t xml:space="preserve">a </t>
  </si>
  <si>
    <t>b</t>
  </si>
  <si>
    <t>c</t>
  </si>
  <si>
    <t>d</t>
  </si>
  <si>
    <t>e</t>
  </si>
  <si>
    <t>29 mois</t>
  </si>
  <si>
    <t>18 mois</t>
  </si>
  <si>
    <t>pas</t>
  </si>
  <si>
    <t xml:space="preserve">de </t>
  </si>
  <si>
    <t>loi</t>
  </si>
  <si>
    <t>polynomiale</t>
  </si>
  <si>
    <t>Valeur de a</t>
  </si>
  <si>
    <t>Valeur de b</t>
  </si>
  <si>
    <t>Valeur de c</t>
  </si>
  <si>
    <t>Valeur de d</t>
  </si>
  <si>
    <t>Valeur de e</t>
  </si>
  <si>
    <t>DEBUT PROJET</t>
  </si>
  <si>
    <t>DUREE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</si>
</sst>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rgb="FF595959"/>
      <name val="Calibri"/>
      <family val="2"/>
      <scheme val="minor"/>
    </font>
    <font>
      <sz val="8"/>
      <color rgb="FF59595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Font="1" applyAlignment="1">
      <alignment horizontal="center"/>
    </xf>
    <xf numFmtId="0" fontId="0" fillId="0" borderId="4" xfId="0" applyFont="1" applyBorder="1" applyAlignment="1">
      <alignment horizontal="center"/>
    </xf>
    <xf numFmtId="0" fontId="4" fillId="0" borderId="0" xfId="0" applyFont="1"/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2" borderId="8" xfId="0" applyFill="1" applyBorder="1"/>
    <xf numFmtId="0" fontId="4" fillId="0" borderId="8" xfId="0" applyFont="1" applyBorder="1"/>
    <xf numFmtId="0" fontId="0" fillId="0" borderId="8" xfId="0" applyBorder="1"/>
    <xf numFmtId="0" fontId="0" fillId="2" borderId="0" xfId="0" applyFill="1" applyBorder="1"/>
    <xf numFmtId="0" fontId="4" fillId="0" borderId="0" xfId="0" applyFont="1" applyBorder="1"/>
    <xf numFmtId="0" fontId="0" fillId="0" borderId="0" xfId="0" applyBorder="1"/>
    <xf numFmtId="0" fontId="0" fillId="3" borderId="0" xfId="0" applyFill="1" applyBorder="1"/>
    <xf numFmtId="0" fontId="0" fillId="4" borderId="11" xfId="0" applyFill="1" applyBorder="1"/>
    <xf numFmtId="0" fontId="4" fillId="0" borderId="11" xfId="0" applyFont="1" applyBorder="1"/>
    <xf numFmtId="0" fontId="0" fillId="0" borderId="11" xfId="0" applyBorder="1"/>
    <xf numFmtId="0" fontId="1" fillId="0" borderId="0" xfId="0" applyFont="1" applyAlignment="1"/>
    <xf numFmtId="0" fontId="1" fillId="0" borderId="0" xfId="0" applyFont="1"/>
    <xf numFmtId="0" fontId="5" fillId="0" borderId="7" xfId="0" applyNumberFormat="1" applyFont="1" applyBorder="1" applyAlignment="1">
      <alignment vertical="center" wrapText="1"/>
    </xf>
    <xf numFmtId="0" fontId="5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0" fillId="0" borderId="1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5" fillId="0" borderId="7" xfId="0" applyNumberFormat="1" applyFont="1" applyBorder="1" applyAlignment="1">
      <alignment horizontal="left" vertical="center" wrapText="1"/>
    </xf>
    <xf numFmtId="0" fontId="5" fillId="0" borderId="9" xfId="0" applyNumberFormat="1" applyFont="1" applyBorder="1" applyAlignment="1">
      <alignment horizontal="left" vertical="center"/>
    </xf>
    <xf numFmtId="0" fontId="5" fillId="0" borderId="10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14" xfId="0" applyNumberFormat="1" applyFont="1" applyBorder="1" applyAlignment="1">
      <alignment vertical="center" wrapText="1"/>
    </xf>
    <xf numFmtId="0" fontId="0" fillId="0" borderId="15" xfId="0" applyBorder="1"/>
    <xf numFmtId="0" fontId="5" fillId="0" borderId="12" xfId="0" applyNumberFormat="1" applyFont="1" applyBorder="1" applyAlignment="1">
      <alignment vertical="center"/>
    </xf>
    <xf numFmtId="0" fontId="0" fillId="0" borderId="13" xfId="0" applyBorder="1"/>
    <xf numFmtId="0" fontId="5" fillId="0" borderId="16" xfId="0" applyNumberFormat="1" applyFont="1" applyBorder="1" applyAlignment="1">
      <alignment vertical="center"/>
    </xf>
    <xf numFmtId="0" fontId="0" fillId="0" borderId="17" xfId="0" applyBorder="1"/>
    <xf numFmtId="0" fontId="1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4" fillId="0" borderId="2" xfId="0" applyFont="1" applyFill="1" applyBorder="1"/>
    <xf numFmtId="0" fontId="4" fillId="0" borderId="0" xfId="0" applyFont="1" applyFill="1" applyBorder="1"/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17" fontId="3" fillId="0" borderId="1" xfId="0" applyNumberFormat="1" applyFont="1" applyBorder="1" applyAlignment="1">
      <alignment horizontal="center"/>
    </xf>
    <xf numFmtId="17" fontId="3" fillId="0" borderId="3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2" xfId="0" applyNumberFormat="1" applyFont="1" applyBorder="1" applyAlignment="1">
      <alignment vertical="center" wrapText="1"/>
    </xf>
    <xf numFmtId="0" fontId="5" fillId="0" borderId="9" xfId="0" applyNumberFormat="1" applyFont="1" applyBorder="1" applyAlignment="1">
      <alignment vertical="center" wrapText="1"/>
    </xf>
    <xf numFmtId="0" fontId="5" fillId="0" borderId="9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readingOrder="1"/>
    </xf>
    <xf numFmtId="0" fontId="1" fillId="5" borderId="0" xfId="0" applyFont="1" applyFill="1"/>
    <xf numFmtId="0" fontId="8" fillId="0" borderId="0" xfId="0" applyFont="1" applyAlignment="1">
      <alignment horizontal="center" vertical="center" readingOrder="1"/>
    </xf>
    <xf numFmtId="0" fontId="0" fillId="0" borderId="7" xfId="0" applyBorder="1"/>
    <xf numFmtId="0" fontId="4" fillId="0" borderId="18" xfId="0" applyFont="1" applyBorder="1"/>
    <xf numFmtId="0" fontId="0" fillId="0" borderId="9" xfId="0" applyBorder="1"/>
    <xf numFmtId="0" fontId="4" fillId="0" borderId="19" xfId="0" applyFont="1" applyBorder="1"/>
    <xf numFmtId="0" fontId="0" fillId="0" borderId="10" xfId="0" applyBorder="1"/>
    <xf numFmtId="0" fontId="4" fillId="0" borderId="20" xfId="0" applyFont="1" applyBorder="1"/>
    <xf numFmtId="0" fontId="4" fillId="0" borderId="7" xfId="0" applyFont="1" applyBorder="1"/>
    <xf numFmtId="0" fontId="4" fillId="0" borderId="9" xfId="0" applyFont="1" applyBorder="1"/>
    <xf numFmtId="0" fontId="4" fillId="0" borderId="10" xfId="0" applyFont="1" applyBorder="1"/>
    <xf numFmtId="0" fontId="6" fillId="0" borderId="0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1</xdr:row>
      <xdr:rowOff>0</xdr:rowOff>
    </xdr:from>
    <xdr:to>
      <xdr:col>4</xdr:col>
      <xdr:colOff>662940</xdr:colOff>
      <xdr:row>3</xdr:row>
      <xdr:rowOff>66240</xdr:rowOff>
    </xdr:to>
    <xdr:sp macro="[0]!testttt" textlink="">
      <xdr:nvSpPr>
        <xdr:cNvPr id="4" name="Rectangle 3"/>
        <xdr:cNvSpPr/>
      </xdr:nvSpPr>
      <xdr:spPr>
        <a:xfrm>
          <a:off x="2621280" y="182880"/>
          <a:ext cx="1447800" cy="432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200"/>
            <a:t>AJOUTER</a:t>
          </a:r>
          <a:r>
            <a:rPr lang="fr-FR" sz="1200" baseline="0"/>
            <a:t> PROJET</a:t>
          </a:r>
        </a:p>
      </xdr:txBody>
    </xdr:sp>
    <xdr:clientData/>
  </xdr:twoCellAnchor>
  <xdr:twoCellAnchor>
    <xdr:from>
      <xdr:col>7</xdr:col>
      <xdr:colOff>358140</xdr:colOff>
      <xdr:row>0</xdr:row>
      <xdr:rowOff>60960</xdr:rowOff>
    </xdr:from>
    <xdr:to>
      <xdr:col>9</xdr:col>
      <xdr:colOff>491220</xdr:colOff>
      <xdr:row>2</xdr:row>
      <xdr:rowOff>127200</xdr:rowOff>
    </xdr:to>
    <xdr:sp macro="" textlink="">
      <xdr:nvSpPr>
        <xdr:cNvPr id="5" name="Rectangle 4"/>
        <xdr:cNvSpPr/>
      </xdr:nvSpPr>
      <xdr:spPr>
        <a:xfrm>
          <a:off x="7178040" y="60960"/>
          <a:ext cx="2167620" cy="432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50"/>
            <a:t>COMPILER</a:t>
          </a:r>
          <a:r>
            <a:rPr lang="fr-FR" sz="1050" baseline="0"/>
            <a:t> </a:t>
          </a:r>
        </a:p>
        <a:p>
          <a:pPr algn="ctr"/>
          <a:r>
            <a:rPr lang="fr-FR" sz="1050" baseline="0"/>
            <a:t>1ère ESTIMATION</a:t>
          </a:r>
        </a:p>
      </xdr:txBody>
    </xdr:sp>
    <xdr:clientData/>
  </xdr:twoCellAnchor>
  <xdr:twoCellAnchor>
    <xdr:from>
      <xdr:col>7</xdr:col>
      <xdr:colOff>358140</xdr:colOff>
      <xdr:row>3</xdr:row>
      <xdr:rowOff>22860</xdr:rowOff>
    </xdr:from>
    <xdr:to>
      <xdr:col>9</xdr:col>
      <xdr:colOff>491220</xdr:colOff>
      <xdr:row>5</xdr:row>
      <xdr:rowOff>89100</xdr:rowOff>
    </xdr:to>
    <xdr:sp macro="" textlink="">
      <xdr:nvSpPr>
        <xdr:cNvPr id="6" name="Rectangle 5"/>
        <xdr:cNvSpPr/>
      </xdr:nvSpPr>
      <xdr:spPr>
        <a:xfrm>
          <a:off x="7178040" y="571500"/>
          <a:ext cx="2167620" cy="432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50"/>
            <a:t>RECOMPILER</a:t>
          </a:r>
          <a:r>
            <a:rPr lang="fr-FR" sz="1050" baseline="0"/>
            <a:t> SI NOUVELLE ESTIMATION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1</xdr:row>
      <xdr:rowOff>0</xdr:rowOff>
    </xdr:from>
    <xdr:to>
      <xdr:col>4</xdr:col>
      <xdr:colOff>662940</xdr:colOff>
      <xdr:row>3</xdr:row>
      <xdr:rowOff>66240</xdr:rowOff>
    </xdr:to>
    <xdr:sp macro="[0]!testttt" textlink="">
      <xdr:nvSpPr>
        <xdr:cNvPr id="2" name="Rectangle 1"/>
        <xdr:cNvSpPr/>
      </xdr:nvSpPr>
      <xdr:spPr>
        <a:xfrm>
          <a:off x="2621280" y="182880"/>
          <a:ext cx="1447800" cy="432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200"/>
            <a:t>AJOUTER</a:t>
          </a:r>
          <a:r>
            <a:rPr lang="fr-FR" sz="1200" baseline="0"/>
            <a:t> PROJET</a:t>
          </a:r>
        </a:p>
      </xdr:txBody>
    </xdr:sp>
    <xdr:clientData/>
  </xdr:twoCellAnchor>
  <xdr:twoCellAnchor>
    <xdr:from>
      <xdr:col>7</xdr:col>
      <xdr:colOff>358140</xdr:colOff>
      <xdr:row>0</xdr:row>
      <xdr:rowOff>60960</xdr:rowOff>
    </xdr:from>
    <xdr:to>
      <xdr:col>9</xdr:col>
      <xdr:colOff>491220</xdr:colOff>
      <xdr:row>2</xdr:row>
      <xdr:rowOff>127200</xdr:rowOff>
    </xdr:to>
    <xdr:sp macro="" textlink="">
      <xdr:nvSpPr>
        <xdr:cNvPr id="3" name="Rectangle 2"/>
        <xdr:cNvSpPr/>
      </xdr:nvSpPr>
      <xdr:spPr>
        <a:xfrm>
          <a:off x="7178040" y="60960"/>
          <a:ext cx="2167620" cy="432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50"/>
            <a:t>COMPILER</a:t>
          </a:r>
          <a:r>
            <a:rPr lang="fr-FR" sz="1050" baseline="0"/>
            <a:t> </a:t>
          </a:r>
        </a:p>
        <a:p>
          <a:pPr algn="ctr"/>
          <a:r>
            <a:rPr lang="fr-FR" sz="1050" baseline="0"/>
            <a:t>1ère ESTIMATION</a:t>
          </a:r>
        </a:p>
      </xdr:txBody>
    </xdr:sp>
    <xdr:clientData/>
  </xdr:twoCellAnchor>
  <xdr:twoCellAnchor>
    <xdr:from>
      <xdr:col>7</xdr:col>
      <xdr:colOff>358140</xdr:colOff>
      <xdr:row>3</xdr:row>
      <xdr:rowOff>22860</xdr:rowOff>
    </xdr:from>
    <xdr:to>
      <xdr:col>9</xdr:col>
      <xdr:colOff>491220</xdr:colOff>
      <xdr:row>5</xdr:row>
      <xdr:rowOff>89100</xdr:rowOff>
    </xdr:to>
    <xdr:sp macro="" textlink="">
      <xdr:nvSpPr>
        <xdr:cNvPr id="4" name="Rectangle 3"/>
        <xdr:cNvSpPr/>
      </xdr:nvSpPr>
      <xdr:spPr>
        <a:xfrm>
          <a:off x="7178040" y="571500"/>
          <a:ext cx="2167620" cy="432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050"/>
            <a:t>RECOMPILER</a:t>
          </a:r>
          <a:r>
            <a:rPr lang="fr-FR" sz="1050" baseline="0"/>
            <a:t> SI NOUVELLE ESTIMATION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GDA\SUIVI%20DES%20IMPUTATIONS%20PROJET_G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P"/>
      <sheetName val="THEBES"/>
      <sheetName val="SILVERCREST"/>
      <sheetName val="OPEN ROTOR"/>
      <sheetName val="BILAN &quot;G&quot;"/>
      <sheetName val="BILAN &quot;M&quot;"/>
    </sheetNames>
    <sheetDataSet>
      <sheetData sheetId="0"/>
      <sheetData sheetId="1"/>
      <sheetData sheetId="2"/>
      <sheetData sheetId="3"/>
      <sheetData sheetId="4">
        <row r="80">
          <cell r="D80" t="str">
            <v>0,0146x^4-09435x^3+17,885x^2-84,507x+90,1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17.093440000000015</v>
          </cell>
          <cell r="K80">
            <v>66.656380000000041</v>
          </cell>
          <cell r="L80">
            <v>122.65456000000009</v>
          </cell>
          <cell r="M80">
            <v>180.87430000000009</v>
          </cell>
          <cell r="N80">
            <v>237.66880000000052</v>
          </cell>
          <cell r="O80">
            <v>289.9581400000003</v>
          </cell>
          <cell r="P80">
            <v>335.22928000000013</v>
          </cell>
          <cell r="Q80">
            <v>371.53605999999979</v>
          </cell>
          <cell r="R80">
            <v>397.49919999999986</v>
          </cell>
          <cell r="S80">
            <v>412.30630000000076</v>
          </cell>
          <cell r="T80">
            <v>415.71184000000051</v>
          </cell>
          <cell r="U80">
            <v>408.03718000000083</v>
          </cell>
          <cell r="V80">
            <v>390.17056000000014</v>
          </cell>
          <cell r="W80">
            <v>363.56710000000078</v>
          </cell>
          <cell r="X80">
            <v>330.24880000000178</v>
          </cell>
          <cell r="Y80">
            <v>292.80454000000111</v>
          </cell>
          <cell r="Z80">
            <v>254.39008000000027</v>
          </cell>
          <cell r="AA80">
            <v>218.7280599999996</v>
          </cell>
          <cell r="AB80">
            <v>173.108000000001</v>
          </cell>
          <cell r="AC80">
            <v>125.38630000000001</v>
          </cell>
          <cell r="AD80">
            <v>104.98623999999899</v>
          </cell>
          <cell r="AE80">
            <v>59.986239999998986</v>
          </cell>
          <cell r="AF80">
            <v>0</v>
          </cell>
          <cell r="AG80">
            <v>0</v>
          </cell>
        </row>
      </sheetData>
      <sheetData sheetId="5">
        <row r="15">
          <cell r="D15" t="str">
            <v>0,0239x^4-0,8168x^3+6,7774x^2+4,273x-17,936</v>
          </cell>
          <cell r="E15">
            <v>0</v>
          </cell>
          <cell r="F15">
            <v>0</v>
          </cell>
          <cell r="G15">
            <v>34.331899999999997</v>
          </cell>
          <cell r="H15">
            <v>61.597199999999994</v>
          </cell>
          <cell r="I15">
            <v>87.986499999999978</v>
          </cell>
          <cell r="J15">
            <v>109.94839999999999</v>
          </cell>
          <cell r="K15">
            <v>125.03549999999998</v>
          </cell>
          <cell r="L15">
            <v>131.90440000000009</v>
          </cell>
          <cell r="M15">
            <v>130.31570000000008</v>
          </cell>
          <cell r="N15">
            <v>121.134</v>
          </cell>
          <cell r="O15">
            <v>106.32789999999979</v>
          </cell>
          <cell r="P15">
            <v>88.97000000000007</v>
          </cell>
          <cell r="Q15">
            <v>73.236900000000176</v>
          </cell>
          <cell r="R15">
            <v>54.409200000000197</v>
          </cell>
          <cell r="S15">
            <v>28.871500000000552</v>
          </cell>
          <cell r="T15">
            <v>0</v>
          </cell>
          <cell r="U15">
            <v>0</v>
          </cell>
          <cell r="V15">
            <v>0</v>
          </cell>
        </row>
        <row r="43">
          <cell r="D43" t="str">
            <v xml:space="preserve"> -0,0008x^4+0,242x^3-0,8941x^2+11,949x+25,204</v>
          </cell>
          <cell r="E43">
            <v>38.864699999999999</v>
          </cell>
          <cell r="F43">
            <v>44.273300000000006</v>
          </cell>
          <cell r="G43">
            <v>51.070900000000002</v>
          </cell>
          <cell r="H43">
            <v>58.183500000000002</v>
          </cell>
          <cell r="I43">
            <v>64.731500000000011</v>
          </cell>
          <cell r="J43">
            <v>70.029699999999991</v>
          </cell>
          <cell r="K43">
            <v>73.587299999999999</v>
          </cell>
          <cell r="L43">
            <v>75.107900000000001</v>
          </cell>
          <cell r="M43">
            <v>74.489499999999978</v>
          </cell>
          <cell r="N43">
            <v>71.824500000000015</v>
          </cell>
          <cell r="O43">
            <v>67.399699999999996</v>
          </cell>
          <cell r="P43">
            <v>61.696300000000008</v>
          </cell>
          <cell r="Q43">
            <v>55.389900000000011</v>
          </cell>
          <cell r="R43">
            <v>49.350499999999954</v>
          </cell>
          <cell r="S43">
            <v>44.642499999999991</v>
          </cell>
          <cell r="T43">
            <v>36.524699999999903</v>
          </cell>
          <cell r="U43">
            <v>26.450299999999899</v>
          </cell>
          <cell r="V43">
            <v>0</v>
          </cell>
        </row>
        <row r="72">
          <cell r="D72" t="str">
            <v>0,0108x^4-0,5483x^3+7,5567x^2-22,978x+17,047</v>
          </cell>
          <cell r="E72">
            <v>0</v>
          </cell>
          <cell r="F72">
            <v>0</v>
          </cell>
          <cell r="G72">
            <v>0</v>
          </cell>
          <cell r="H72">
            <v>12.495999999999974</v>
          </cell>
          <cell r="I72">
            <v>29.849499999999971</v>
          </cell>
          <cell r="J72">
            <v>48.549999999999947</v>
          </cell>
          <cell r="K72">
            <v>66.24969999999999</v>
          </cell>
          <cell r="L72">
            <v>81.263199999999927</v>
          </cell>
          <cell r="M72">
            <v>92.567499999999825</v>
          </cell>
          <cell r="N72">
            <v>99.801999999999907</v>
          </cell>
          <cell r="O72">
            <v>103.26849999999979</v>
          </cell>
          <cell r="P72">
            <v>103.93119999999976</v>
          </cell>
          <cell r="Q72">
            <v>103.41669999999971</v>
          </cell>
          <cell r="R72">
            <v>94.013999999999996</v>
          </cell>
          <cell r="S72">
            <v>73.674499999999995</v>
          </cell>
          <cell r="T72">
            <v>51.012</v>
          </cell>
          <cell r="U72">
            <v>0</v>
          </cell>
          <cell r="V7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K23"/>
  <sheetViews>
    <sheetView workbookViewId="0">
      <pane xSplit="6" ySplit="8" topLeftCell="H9" activePane="bottomRight" state="frozen"/>
      <selection pane="topRight" activeCell="G1" sqref="G1"/>
      <selection pane="bottomLeft" activeCell="A7" sqref="A7"/>
      <selection pane="bottomRight" activeCell="T9" sqref="T9:T12"/>
    </sheetView>
  </sheetViews>
  <sheetFormatPr baseColWidth="10" defaultRowHeight="15" x14ac:dyDescent="0.25"/>
  <cols>
    <col min="2" max="2" width="13.42578125" customWidth="1"/>
    <col min="3" max="3" width="13.140625" bestFit="1" customWidth="1"/>
    <col min="7" max="7" width="26.7109375" bestFit="1" customWidth="1"/>
    <col min="8" max="8" width="14.28515625" style="3" bestFit="1" customWidth="1"/>
    <col min="9" max="9" width="15.28515625" style="3" bestFit="1" customWidth="1"/>
    <col min="10" max="10" width="15.7109375" style="3" bestFit="1" customWidth="1"/>
    <col min="11" max="11" width="10.7109375" style="3" bestFit="1" customWidth="1"/>
    <col min="12" max="13" width="10.7109375" style="3" customWidth="1"/>
  </cols>
  <sheetData>
    <row r="2" spans="2:37" x14ac:dyDescent="0.25">
      <c r="B2" s="16" t="s">
        <v>15</v>
      </c>
      <c r="C2" s="16"/>
      <c r="D2" s="16"/>
      <c r="E2" s="16"/>
      <c r="F2" s="16">
        <v>1</v>
      </c>
      <c r="G2">
        <v>2</v>
      </c>
    </row>
    <row r="4" spans="2:37" x14ac:dyDescent="0.25">
      <c r="G4">
        <v>3</v>
      </c>
    </row>
    <row r="6" spans="2:37" ht="15.75" thickBot="1" x14ac:dyDescent="0.3"/>
    <row r="7" spans="2:37" x14ac:dyDescent="0.25">
      <c r="B7" s="42" t="s">
        <v>1</v>
      </c>
      <c r="C7" s="43"/>
      <c r="D7" s="43"/>
      <c r="E7" s="43"/>
      <c r="F7" s="44"/>
      <c r="G7" s="42" t="s">
        <v>8</v>
      </c>
      <c r="H7" s="43"/>
      <c r="I7" s="43"/>
      <c r="J7" s="44"/>
      <c r="K7" s="27"/>
      <c r="L7" s="35"/>
      <c r="M7" s="35"/>
      <c r="N7" s="47">
        <v>43101</v>
      </c>
      <c r="O7" s="48"/>
      <c r="P7" s="47">
        <v>43132</v>
      </c>
      <c r="Q7" s="48"/>
      <c r="R7" s="47">
        <v>43160</v>
      </c>
      <c r="S7" s="48"/>
      <c r="T7" s="47">
        <v>43191</v>
      </c>
      <c r="U7" s="48"/>
      <c r="V7" s="47">
        <v>43221</v>
      </c>
      <c r="W7" s="48"/>
      <c r="X7" s="47">
        <v>43252</v>
      </c>
      <c r="Y7" s="48"/>
      <c r="Z7" s="47">
        <v>43282</v>
      </c>
      <c r="AA7" s="48"/>
      <c r="AB7" s="47">
        <v>43313</v>
      </c>
      <c r="AC7" s="48"/>
      <c r="AD7" s="47">
        <v>43344</v>
      </c>
      <c r="AE7" s="48"/>
      <c r="AF7" s="47">
        <v>43374</v>
      </c>
      <c r="AG7" s="48"/>
      <c r="AH7" s="47">
        <v>43405</v>
      </c>
      <c r="AI7" s="48"/>
      <c r="AJ7" s="47">
        <v>43435</v>
      </c>
      <c r="AK7" s="48"/>
    </row>
    <row r="8" spans="2:37" s="1" customFormat="1" ht="15.75" thickBot="1" x14ac:dyDescent="0.3">
      <c r="B8" s="21" t="s">
        <v>0</v>
      </c>
      <c r="C8" s="22" t="s">
        <v>10</v>
      </c>
      <c r="D8" s="22" t="s">
        <v>2</v>
      </c>
      <c r="E8" s="22" t="s">
        <v>3</v>
      </c>
      <c r="F8" s="23" t="s">
        <v>4</v>
      </c>
      <c r="G8" s="2" t="s">
        <v>5</v>
      </c>
      <c r="H8" s="45" t="s">
        <v>17</v>
      </c>
      <c r="I8" s="45"/>
      <c r="J8" s="46"/>
      <c r="K8" s="28" t="s">
        <v>16</v>
      </c>
      <c r="L8" s="36" t="s">
        <v>26</v>
      </c>
      <c r="M8" s="36" t="s">
        <v>27</v>
      </c>
      <c r="N8" s="4" t="s">
        <v>6</v>
      </c>
      <c r="O8" s="5" t="s">
        <v>7</v>
      </c>
      <c r="P8" s="4" t="s">
        <v>6</v>
      </c>
      <c r="Q8" s="5" t="s">
        <v>7</v>
      </c>
      <c r="R8" s="4" t="s">
        <v>6</v>
      </c>
      <c r="S8" s="5" t="s">
        <v>7</v>
      </c>
      <c r="T8" s="4" t="s">
        <v>6</v>
      </c>
      <c r="U8" s="5" t="s">
        <v>7</v>
      </c>
      <c r="V8" s="4" t="s">
        <v>6</v>
      </c>
      <c r="W8" s="5" t="s">
        <v>7</v>
      </c>
      <c r="X8" s="4" t="s">
        <v>6</v>
      </c>
      <c r="Y8" s="5" t="s">
        <v>7</v>
      </c>
      <c r="Z8" s="4" t="s">
        <v>6</v>
      </c>
      <c r="AA8" s="5" t="s">
        <v>7</v>
      </c>
      <c r="AB8" s="4" t="s">
        <v>6</v>
      </c>
      <c r="AC8" s="5" t="s">
        <v>7</v>
      </c>
      <c r="AD8" s="4" t="s">
        <v>6</v>
      </c>
      <c r="AE8" s="5" t="s">
        <v>7</v>
      </c>
      <c r="AF8" s="4" t="s">
        <v>6</v>
      </c>
      <c r="AG8" s="5" t="s">
        <v>7</v>
      </c>
      <c r="AH8" s="4" t="s">
        <v>6</v>
      </c>
      <c r="AI8" s="5" t="s">
        <v>7</v>
      </c>
      <c r="AJ8" s="4" t="s">
        <v>6</v>
      </c>
      <c r="AK8" s="5" t="s">
        <v>7</v>
      </c>
    </row>
    <row r="9" spans="2:37" ht="14.45" customHeight="1" x14ac:dyDescent="0.25">
      <c r="B9" s="29"/>
      <c r="C9" s="18"/>
      <c r="D9" s="18"/>
      <c r="E9" s="24"/>
      <c r="F9" s="18"/>
      <c r="G9" s="6" t="s">
        <v>12</v>
      </c>
      <c r="H9" s="7">
        <v>2550</v>
      </c>
      <c r="I9" s="37"/>
      <c r="J9" s="37"/>
      <c r="K9" s="7" t="str">
        <f>VLOOKUP(H9,$G$17:$H$19,2,TRUE)</f>
        <v>P</v>
      </c>
      <c r="L9" s="3">
        <f>VLOOKUP(H9,$G$17:$J$19,3,TRUE)</f>
        <v>-4.7077999999999998</v>
      </c>
      <c r="M9" s="3">
        <f>VLOOKUP(H9,$G$17:$J$19,4,TRUE)</f>
        <v>63.792000000000002</v>
      </c>
      <c r="N9" s="8">
        <f>$L9*$H9^2+$H9*$M9</f>
        <v>-30449799.899999999</v>
      </c>
      <c r="O9" s="8" t="s">
        <v>14</v>
      </c>
      <c r="P9" s="8">
        <f>$L9*$H9^2+$H9*$M9</f>
        <v>-30449799.899999999</v>
      </c>
      <c r="Q9" s="8"/>
      <c r="R9" s="8">
        <f>$L9*$H9^2+$H9*$M9</f>
        <v>-30449799.899999999</v>
      </c>
      <c r="S9" s="8"/>
      <c r="T9" s="8">
        <f>$L9*$H9^2+$H9*$M9</f>
        <v>-30449799.899999999</v>
      </c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30"/>
    </row>
    <row r="10" spans="2:37" x14ac:dyDescent="0.25">
      <c r="B10" s="31" t="str">
        <f>IF(B9="","",B9)</f>
        <v/>
      </c>
      <c r="C10" s="19" t="str">
        <f t="shared" ref="C10:F10" si="0">IF(C9="","",C9)</f>
        <v/>
      </c>
      <c r="D10" s="19" t="str">
        <f t="shared" si="0"/>
        <v/>
      </c>
      <c r="E10" s="25" t="str">
        <f t="shared" si="0"/>
        <v/>
      </c>
      <c r="F10" s="19" t="str">
        <f t="shared" si="0"/>
        <v/>
      </c>
      <c r="G10" s="9" t="s">
        <v>13</v>
      </c>
      <c r="H10" s="10">
        <v>6425</v>
      </c>
      <c r="I10" s="38"/>
      <c r="J10" s="38"/>
      <c r="K10" s="10" t="str">
        <f t="shared" ref="K10:K12" si="1">VLOOKUP(H10,$G$17:$H$19,2,TRUE)</f>
        <v>M</v>
      </c>
      <c r="L10" s="10">
        <f t="shared" ref="L10:L12" si="2">VLOOKUP(H10,$G$17:$J$19,3,TRUE)</f>
        <v>-2.3658999999999999</v>
      </c>
      <c r="M10" s="10">
        <f t="shared" ref="M10:M12" si="3">VLOOKUP(H10,$G$17:$J$19,4,TRUE)</f>
        <v>45.231000000000002</v>
      </c>
      <c r="N10" s="11">
        <f t="shared" ref="N10:T12" si="4">$L10*$H10^2+$H10*$M10</f>
        <v>-97375221.512500003</v>
      </c>
      <c r="O10" s="11" t="s">
        <v>14</v>
      </c>
      <c r="P10" s="11">
        <f t="shared" si="4"/>
        <v>-97375221.512500003</v>
      </c>
      <c r="Q10" s="11"/>
      <c r="R10" s="11">
        <f t="shared" si="4"/>
        <v>-97375221.512500003</v>
      </c>
      <c r="S10" s="11"/>
      <c r="T10" s="11">
        <f t="shared" si="4"/>
        <v>-97375221.512500003</v>
      </c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32"/>
    </row>
    <row r="11" spans="2:37" x14ac:dyDescent="0.25">
      <c r="B11" s="31" t="str">
        <f>IF(B9="","",B9)</f>
        <v/>
      </c>
      <c r="C11" s="19" t="str">
        <f t="shared" ref="C11:F11" si="5">IF(C9="","",C9)</f>
        <v/>
      </c>
      <c r="D11" s="19" t="str">
        <f t="shared" si="5"/>
        <v/>
      </c>
      <c r="E11" s="25" t="str">
        <f t="shared" si="5"/>
        <v/>
      </c>
      <c r="F11" s="19" t="str">
        <f t="shared" si="5"/>
        <v/>
      </c>
      <c r="G11" s="12" t="s">
        <v>11</v>
      </c>
      <c r="H11" s="10">
        <v>12563</v>
      </c>
      <c r="I11" s="38"/>
      <c r="J11" s="38"/>
      <c r="K11" s="10" t="str">
        <f t="shared" si="1"/>
        <v>G</v>
      </c>
      <c r="L11" s="10">
        <f t="shared" si="2"/>
        <v>1.2568999999999999</v>
      </c>
      <c r="M11" s="10">
        <f t="shared" si="3"/>
        <v>-5.6319999999999997</v>
      </c>
      <c r="N11" s="11">
        <f t="shared" si="4"/>
        <v>198304476.32009998</v>
      </c>
      <c r="O11" s="11" t="s">
        <v>14</v>
      </c>
      <c r="P11" s="11">
        <f t="shared" si="4"/>
        <v>198304476.32009998</v>
      </c>
      <c r="Q11" s="11"/>
      <c r="R11" s="11">
        <f t="shared" si="4"/>
        <v>198304476.32009998</v>
      </c>
      <c r="S11" s="11"/>
      <c r="T11" s="11">
        <f t="shared" si="4"/>
        <v>198304476.32009998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32"/>
    </row>
    <row r="12" spans="2:37" x14ac:dyDescent="0.25">
      <c r="B12" s="33" t="str">
        <f>IF(B9="","",B9)</f>
        <v/>
      </c>
      <c r="C12" s="20" t="str">
        <f t="shared" ref="C12:F12" si="6">IF(C9="","",C9)</f>
        <v/>
      </c>
      <c r="D12" s="20" t="str">
        <f t="shared" si="6"/>
        <v/>
      </c>
      <c r="E12" s="26" t="str">
        <f t="shared" si="6"/>
        <v/>
      </c>
      <c r="F12" s="20" t="str">
        <f t="shared" si="6"/>
        <v/>
      </c>
      <c r="G12" s="13" t="s">
        <v>9</v>
      </c>
      <c r="H12" s="14">
        <v>7435</v>
      </c>
      <c r="I12" s="38"/>
      <c r="J12" s="38"/>
      <c r="K12" s="14" t="str">
        <f t="shared" si="1"/>
        <v>M</v>
      </c>
      <c r="L12" s="14">
        <f t="shared" si="2"/>
        <v>-2.3658999999999999</v>
      </c>
      <c r="M12" s="14">
        <f t="shared" si="3"/>
        <v>45.231000000000002</v>
      </c>
      <c r="N12" s="15">
        <f t="shared" si="4"/>
        <v>-130448825.9425</v>
      </c>
      <c r="O12" s="15" t="s">
        <v>14</v>
      </c>
      <c r="P12" s="15">
        <f t="shared" si="4"/>
        <v>-130448825.9425</v>
      </c>
      <c r="Q12" s="15"/>
      <c r="R12" s="15">
        <f t="shared" si="4"/>
        <v>-130448825.9425</v>
      </c>
      <c r="S12" s="15"/>
      <c r="T12" s="15">
        <f t="shared" si="4"/>
        <v>-130448825.9425</v>
      </c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34"/>
    </row>
    <row r="15" spans="2:37" x14ac:dyDescent="0.25">
      <c r="I15" s="49" t="s">
        <v>25</v>
      </c>
      <c r="J15" s="49"/>
    </row>
    <row r="16" spans="2:37" x14ac:dyDescent="0.25">
      <c r="G16" t="s">
        <v>18</v>
      </c>
      <c r="H16" s="3" t="s">
        <v>19</v>
      </c>
      <c r="I16" s="3" t="s">
        <v>23</v>
      </c>
      <c r="J16" s="3" t="s">
        <v>24</v>
      </c>
    </row>
    <row r="17" spans="2:10" x14ac:dyDescent="0.25">
      <c r="G17">
        <v>0</v>
      </c>
      <c r="H17" s="3" t="s">
        <v>20</v>
      </c>
      <c r="I17" s="3">
        <v>-4.7077999999999998</v>
      </c>
      <c r="J17" s="3">
        <v>63.792000000000002</v>
      </c>
    </row>
    <row r="18" spans="2:10" x14ac:dyDescent="0.25">
      <c r="G18">
        <v>3000</v>
      </c>
      <c r="H18" s="3" t="s">
        <v>21</v>
      </c>
      <c r="I18" s="3">
        <v>-2.3658999999999999</v>
      </c>
      <c r="J18" s="3">
        <v>45.231000000000002</v>
      </c>
    </row>
    <row r="19" spans="2:10" x14ac:dyDescent="0.25">
      <c r="G19">
        <v>10000</v>
      </c>
      <c r="H19" s="3" t="s">
        <v>22</v>
      </c>
      <c r="I19" s="3">
        <v>1.2568999999999999</v>
      </c>
      <c r="J19" s="3">
        <v>-5.6319999999999997</v>
      </c>
    </row>
    <row r="22" spans="2:10" x14ac:dyDescent="0.25">
      <c r="I22" s="3">
        <f>VLOOKUP(H22,$G$17:$J$19,3,TRUE)</f>
        <v>-4.7077999999999998</v>
      </c>
      <c r="J22" s="3">
        <f>VLOOKUP(H22,$G$17:$J$19,4,TRUE)</f>
        <v>63.792000000000002</v>
      </c>
    </row>
    <row r="23" spans="2:10" x14ac:dyDescent="0.25">
      <c r="B23" s="17"/>
    </row>
  </sheetData>
  <autoFilter ref="B8:F8"/>
  <mergeCells count="16">
    <mergeCell ref="I15:J15"/>
    <mergeCell ref="AD7:AE7"/>
    <mergeCell ref="AF7:AG7"/>
    <mergeCell ref="AH7:AI7"/>
    <mergeCell ref="AJ7:AK7"/>
    <mergeCell ref="N7:O7"/>
    <mergeCell ref="P7:Q7"/>
    <mergeCell ref="R7:S7"/>
    <mergeCell ref="T7:U7"/>
    <mergeCell ref="V7:W7"/>
    <mergeCell ref="X7:Y7"/>
    <mergeCell ref="B7:F7"/>
    <mergeCell ref="G7:J7"/>
    <mergeCell ref="H8:J8"/>
    <mergeCell ref="Z7:AA7"/>
    <mergeCell ref="AB7:AC7"/>
  </mergeCells>
  <conditionalFormatting sqref="H9:I9 I10:I12">
    <cfRule type="duplicateValues" dxfId="3" priority="42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F34"/>
  <sheetViews>
    <sheetView tabSelected="1" workbookViewId="0">
      <pane xSplit="6" ySplit="8" topLeftCell="G9" activePane="bottomRight" state="frozen"/>
      <selection pane="topRight" activeCell="G1" sqref="G1"/>
      <selection pane="bottomLeft" activeCell="A7" sqref="A7"/>
      <selection pane="bottomRight" activeCell="D30" sqref="D30"/>
    </sheetView>
  </sheetViews>
  <sheetFormatPr baseColWidth="10" defaultRowHeight="15" x14ac:dyDescent="0.25"/>
  <cols>
    <col min="2" max="2" width="13.42578125" customWidth="1"/>
    <col min="3" max="3" width="13.140625" bestFit="1" customWidth="1"/>
    <col min="7" max="7" width="26.7109375" bestFit="1" customWidth="1"/>
    <col min="8" max="8" width="14.28515625" style="3" bestFit="1" customWidth="1"/>
    <col min="9" max="9" width="15.28515625" style="3" bestFit="1" customWidth="1"/>
    <col min="10" max="10" width="15.7109375" style="3" bestFit="1" customWidth="1"/>
    <col min="11" max="12" width="15.7109375" style="3" customWidth="1"/>
    <col min="13" max="13" width="10.7109375" style="3" bestFit="1" customWidth="1"/>
    <col min="14" max="18" width="10.7109375" style="3" customWidth="1"/>
  </cols>
  <sheetData>
    <row r="2" spans="2:84" x14ac:dyDescent="0.25">
      <c r="B2" s="16" t="s">
        <v>15</v>
      </c>
      <c r="C2" s="16"/>
      <c r="D2" s="16"/>
      <c r="E2" s="16"/>
      <c r="F2" s="16">
        <v>1</v>
      </c>
      <c r="G2">
        <v>2</v>
      </c>
    </row>
    <row r="4" spans="2:84" x14ac:dyDescent="0.25">
      <c r="G4">
        <v>3</v>
      </c>
    </row>
    <row r="6" spans="2:84" ht="15.75" thickBot="1" x14ac:dyDescent="0.3"/>
    <row r="7" spans="2:84" x14ac:dyDescent="0.25">
      <c r="B7" s="42" t="s">
        <v>1</v>
      </c>
      <c r="C7" s="43"/>
      <c r="D7" s="43"/>
      <c r="E7" s="43"/>
      <c r="F7" s="44"/>
      <c r="G7" s="42" t="s">
        <v>8</v>
      </c>
      <c r="H7" s="43"/>
      <c r="I7" s="43"/>
      <c r="J7" s="44"/>
      <c r="K7" s="40"/>
      <c r="L7" s="40"/>
      <c r="M7" s="35"/>
      <c r="N7" s="35"/>
      <c r="O7" s="40"/>
      <c r="P7" s="40"/>
      <c r="Q7" s="40"/>
      <c r="R7" s="35"/>
      <c r="S7" s="47">
        <v>43101</v>
      </c>
      <c r="T7" s="48"/>
      <c r="U7" s="47">
        <v>43132</v>
      </c>
      <c r="V7" s="48"/>
      <c r="W7" s="47">
        <v>43160</v>
      </c>
      <c r="X7" s="48"/>
      <c r="Y7" s="47">
        <v>43191</v>
      </c>
      <c r="Z7" s="48"/>
      <c r="AA7" s="47">
        <v>43221</v>
      </c>
      <c r="AB7" s="48"/>
      <c r="AC7" s="47">
        <v>43252</v>
      </c>
      <c r="AD7" s="48"/>
      <c r="AE7" s="47">
        <v>43282</v>
      </c>
      <c r="AF7" s="48"/>
      <c r="AG7" s="47">
        <v>43313</v>
      </c>
      <c r="AH7" s="48"/>
      <c r="AI7" s="47">
        <v>43344</v>
      </c>
      <c r="AJ7" s="48"/>
      <c r="AK7" s="47">
        <v>43374</v>
      </c>
      <c r="AL7" s="48"/>
      <c r="AM7" s="47">
        <v>43405</v>
      </c>
      <c r="AN7" s="48"/>
      <c r="AO7" s="47">
        <v>43435</v>
      </c>
      <c r="AP7" s="48"/>
      <c r="AQ7" s="47">
        <v>43466</v>
      </c>
      <c r="AR7" s="48"/>
      <c r="AS7" s="47">
        <v>43497</v>
      </c>
      <c r="AT7" s="48"/>
      <c r="AU7" s="47">
        <v>43525</v>
      </c>
      <c r="AV7" s="48"/>
      <c r="AW7" s="47">
        <v>43556</v>
      </c>
      <c r="AX7" s="48"/>
      <c r="AY7" s="47">
        <v>43586</v>
      </c>
      <c r="AZ7" s="48"/>
      <c r="BA7" s="47">
        <v>43617</v>
      </c>
      <c r="BB7" s="48"/>
      <c r="BC7" s="47">
        <v>43647</v>
      </c>
      <c r="BD7" s="48"/>
      <c r="BE7" s="47">
        <v>43678</v>
      </c>
      <c r="BF7" s="48"/>
      <c r="BG7" s="47">
        <v>43709</v>
      </c>
      <c r="BH7" s="48"/>
      <c r="BI7" s="47">
        <v>43739</v>
      </c>
      <c r="BJ7" s="48"/>
      <c r="BK7" s="47">
        <v>43770</v>
      </c>
      <c r="BL7" s="48"/>
      <c r="BM7" s="47">
        <v>43800</v>
      </c>
      <c r="BN7" s="48"/>
      <c r="BO7" s="47">
        <v>43831</v>
      </c>
      <c r="BP7" s="48"/>
      <c r="BQ7" s="47">
        <v>43862</v>
      </c>
      <c r="BR7" s="48"/>
      <c r="BS7" s="47">
        <v>43891</v>
      </c>
      <c r="BT7" s="48"/>
      <c r="BU7" s="47">
        <v>43922</v>
      </c>
      <c r="BV7" s="48"/>
      <c r="BW7" s="47">
        <v>43952</v>
      </c>
      <c r="BX7" s="48"/>
      <c r="BY7" s="47">
        <v>43983</v>
      </c>
      <c r="BZ7" s="48"/>
      <c r="CA7" s="47">
        <v>44013</v>
      </c>
      <c r="CB7" s="48"/>
      <c r="CC7" s="47">
        <v>44044</v>
      </c>
      <c r="CD7" s="48"/>
      <c r="CE7" s="47">
        <v>44075</v>
      </c>
      <c r="CF7" s="48"/>
    </row>
    <row r="8" spans="2:84" s="1" customFormat="1" ht="15.75" thickBot="1" x14ac:dyDescent="0.3">
      <c r="B8" s="21" t="s">
        <v>0</v>
      </c>
      <c r="C8" s="22" t="s">
        <v>10</v>
      </c>
      <c r="D8" s="22" t="s">
        <v>2</v>
      </c>
      <c r="E8" s="22" t="s">
        <v>3</v>
      </c>
      <c r="F8" s="23" t="s">
        <v>4</v>
      </c>
      <c r="G8" s="21" t="s">
        <v>33</v>
      </c>
      <c r="H8" s="68" t="s">
        <v>17</v>
      </c>
      <c r="I8" s="68"/>
      <c r="J8" s="69"/>
      <c r="K8" s="71" t="s">
        <v>52</v>
      </c>
      <c r="L8" s="71" t="s">
        <v>53</v>
      </c>
      <c r="M8" s="36" t="s">
        <v>16</v>
      </c>
      <c r="N8" s="36" t="s">
        <v>47</v>
      </c>
      <c r="O8" s="41" t="s">
        <v>48</v>
      </c>
      <c r="P8" s="41" t="s">
        <v>49</v>
      </c>
      <c r="Q8" s="41" t="s">
        <v>50</v>
      </c>
      <c r="R8" s="36" t="s">
        <v>51</v>
      </c>
      <c r="S8" s="4" t="s">
        <v>6</v>
      </c>
      <c r="T8" s="5" t="s">
        <v>7</v>
      </c>
      <c r="U8" s="4" t="s">
        <v>6</v>
      </c>
      <c r="V8" s="5" t="s">
        <v>7</v>
      </c>
      <c r="W8" s="4" t="s">
        <v>6</v>
      </c>
      <c r="X8" s="5" t="s">
        <v>7</v>
      </c>
      <c r="Y8" s="4" t="s">
        <v>6</v>
      </c>
      <c r="Z8" s="5" t="s">
        <v>7</v>
      </c>
      <c r="AA8" s="4" t="s">
        <v>6</v>
      </c>
      <c r="AB8" s="5" t="s">
        <v>7</v>
      </c>
      <c r="AC8" s="4" t="s">
        <v>6</v>
      </c>
      <c r="AD8" s="5" t="s">
        <v>7</v>
      </c>
      <c r="AE8" s="4" t="s">
        <v>6</v>
      </c>
      <c r="AF8" s="5" t="s">
        <v>7</v>
      </c>
      <c r="AG8" s="4" t="s">
        <v>6</v>
      </c>
      <c r="AH8" s="5" t="s">
        <v>7</v>
      </c>
      <c r="AI8" s="4" t="s">
        <v>6</v>
      </c>
      <c r="AJ8" s="5" t="s">
        <v>7</v>
      </c>
      <c r="AK8" s="4" t="s">
        <v>6</v>
      </c>
      <c r="AL8" s="5" t="s">
        <v>7</v>
      </c>
      <c r="AM8" s="4" t="s">
        <v>6</v>
      </c>
      <c r="AN8" s="5" t="s">
        <v>7</v>
      </c>
      <c r="AO8" s="4" t="s">
        <v>6</v>
      </c>
      <c r="AP8" s="5" t="s">
        <v>7</v>
      </c>
      <c r="AQ8" s="4" t="s">
        <v>6</v>
      </c>
      <c r="AR8" s="5" t="s">
        <v>7</v>
      </c>
      <c r="AS8" s="4" t="s">
        <v>6</v>
      </c>
      <c r="AT8" s="5" t="s">
        <v>7</v>
      </c>
      <c r="AU8" s="4" t="s">
        <v>6</v>
      </c>
      <c r="AV8" s="5" t="s">
        <v>7</v>
      </c>
      <c r="AW8" s="4" t="s">
        <v>6</v>
      </c>
      <c r="AX8" s="5" t="s">
        <v>7</v>
      </c>
      <c r="AY8" s="4" t="s">
        <v>6</v>
      </c>
      <c r="AZ8" s="5" t="s">
        <v>7</v>
      </c>
      <c r="BA8" s="4" t="s">
        <v>6</v>
      </c>
      <c r="BB8" s="5" t="s">
        <v>7</v>
      </c>
      <c r="BC8" s="4" t="s">
        <v>6</v>
      </c>
      <c r="BD8" s="5" t="s">
        <v>7</v>
      </c>
      <c r="BE8" s="4" t="s">
        <v>6</v>
      </c>
      <c r="BF8" s="5" t="s">
        <v>7</v>
      </c>
      <c r="BG8" s="4" t="s">
        <v>6</v>
      </c>
      <c r="BH8" s="5" t="s">
        <v>7</v>
      </c>
      <c r="BI8" s="4" t="s">
        <v>6</v>
      </c>
      <c r="BJ8" s="5" t="s">
        <v>7</v>
      </c>
      <c r="BK8" s="4" t="s">
        <v>6</v>
      </c>
      <c r="BL8" s="5" t="s">
        <v>7</v>
      </c>
      <c r="BM8" s="4" t="s">
        <v>6</v>
      </c>
      <c r="BN8" s="5" t="s">
        <v>7</v>
      </c>
      <c r="BO8" s="4" t="s">
        <v>6</v>
      </c>
      <c r="BP8" s="5" t="s">
        <v>7</v>
      </c>
      <c r="BQ8" s="4" t="s">
        <v>6</v>
      </c>
      <c r="BR8" s="5" t="s">
        <v>7</v>
      </c>
      <c r="BS8" s="4" t="s">
        <v>6</v>
      </c>
      <c r="BT8" s="5" t="s">
        <v>7</v>
      </c>
      <c r="BU8" s="4" t="s">
        <v>6</v>
      </c>
      <c r="BV8" s="5" t="s">
        <v>7</v>
      </c>
      <c r="BW8" s="4" t="s">
        <v>6</v>
      </c>
      <c r="BX8" s="5" t="s">
        <v>7</v>
      </c>
      <c r="BY8" s="4" t="s">
        <v>6</v>
      </c>
      <c r="BZ8" s="5" t="s">
        <v>7</v>
      </c>
      <c r="CA8" s="4" t="s">
        <v>6</v>
      </c>
      <c r="CB8" s="5" t="s">
        <v>7</v>
      </c>
      <c r="CC8" s="4" t="s">
        <v>6</v>
      </c>
      <c r="CD8" s="5" t="s">
        <v>7</v>
      </c>
      <c r="CE8" s="4" t="s">
        <v>6</v>
      </c>
      <c r="CF8" s="5" t="s">
        <v>7</v>
      </c>
    </row>
    <row r="9" spans="2:84" ht="14.45" customHeight="1" x14ac:dyDescent="0.25">
      <c r="B9" s="29"/>
      <c r="C9" s="18"/>
      <c r="D9" s="18"/>
      <c r="E9" s="24"/>
      <c r="F9" s="18"/>
      <c r="G9" s="6" t="s">
        <v>29</v>
      </c>
      <c r="H9" s="70">
        <v>1500</v>
      </c>
      <c r="I9" s="70"/>
      <c r="J9" s="70"/>
      <c r="K9" s="72"/>
      <c r="L9" s="72"/>
      <c r="M9" s="53" t="str">
        <f>VLOOKUP(H9,$G$18:$H$20,2,TRUE)</f>
        <v>P</v>
      </c>
      <c r="S9" s="8"/>
      <c r="T9" s="8" t="s">
        <v>14</v>
      </c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</row>
    <row r="10" spans="2:84" ht="14.45" customHeight="1" x14ac:dyDescent="0.25">
      <c r="B10" s="50"/>
      <c r="C10" s="51"/>
      <c r="D10" s="51"/>
      <c r="E10" s="52"/>
      <c r="F10" s="51"/>
      <c r="G10" s="9" t="s">
        <v>28</v>
      </c>
      <c r="H10" s="54"/>
      <c r="I10" s="54"/>
      <c r="J10" s="54"/>
      <c r="K10" s="72"/>
      <c r="L10" s="72"/>
      <c r="M10" s="54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</row>
    <row r="11" spans="2:84" x14ac:dyDescent="0.25">
      <c r="B11" s="31" t="str">
        <f>IF(B9="","",B9)</f>
        <v/>
      </c>
      <c r="C11" s="19" t="str">
        <f t="shared" ref="C11:F11" si="0">IF(C9="","",C9)</f>
        <v/>
      </c>
      <c r="D11" s="19" t="str">
        <f t="shared" si="0"/>
        <v/>
      </c>
      <c r="E11" s="25" t="str">
        <f t="shared" si="0"/>
        <v/>
      </c>
      <c r="F11" s="19" t="str">
        <f t="shared" si="0"/>
        <v/>
      </c>
      <c r="G11" s="9" t="s">
        <v>30</v>
      </c>
      <c r="H11" s="54"/>
      <c r="I11" s="54"/>
      <c r="J11" s="54"/>
      <c r="K11" s="72"/>
      <c r="L11" s="72"/>
      <c r="M11" s="54"/>
      <c r="N11" s="10"/>
      <c r="O11" s="10"/>
      <c r="P11" s="10"/>
      <c r="Q11" s="10"/>
      <c r="R11" s="10"/>
      <c r="S11" s="11"/>
      <c r="T11" s="11" t="s">
        <v>14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</row>
    <row r="12" spans="2:84" x14ac:dyDescent="0.25">
      <c r="B12" s="31" t="str">
        <f>IF(B9="","",B9)</f>
        <v/>
      </c>
      <c r="C12" s="19" t="str">
        <f t="shared" ref="C12:F12" si="1">IF(C9="","",C9)</f>
        <v/>
      </c>
      <c r="D12" s="19" t="str">
        <f t="shared" si="1"/>
        <v/>
      </c>
      <c r="E12" s="25" t="str">
        <f t="shared" si="1"/>
        <v/>
      </c>
      <c r="F12" s="19" t="str">
        <f t="shared" si="1"/>
        <v/>
      </c>
      <c r="G12" s="12" t="s">
        <v>31</v>
      </c>
      <c r="H12" s="54"/>
      <c r="I12" s="54"/>
      <c r="J12" s="54"/>
      <c r="K12" s="72"/>
      <c r="L12" s="72"/>
      <c r="M12" s="54"/>
      <c r="N12" s="10"/>
      <c r="O12" s="10"/>
      <c r="P12" s="10"/>
      <c r="Q12" s="10"/>
      <c r="R12" s="10"/>
      <c r="S12" s="11"/>
      <c r="T12" s="11" t="s">
        <v>14</v>
      </c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</row>
    <row r="13" spans="2:84" x14ac:dyDescent="0.25">
      <c r="B13" s="33" t="str">
        <f>IF(B9="","",B9)</f>
        <v/>
      </c>
      <c r="C13" s="20" t="str">
        <f t="shared" ref="C13:F13" si="2">IF(C9="","",C9)</f>
        <v/>
      </c>
      <c r="D13" s="20" t="str">
        <f t="shared" si="2"/>
        <v/>
      </c>
      <c r="E13" s="26" t="str">
        <f t="shared" si="2"/>
        <v/>
      </c>
      <c r="F13" s="20" t="str">
        <f t="shared" si="2"/>
        <v/>
      </c>
      <c r="G13" s="13" t="s">
        <v>32</v>
      </c>
      <c r="H13" s="55"/>
      <c r="I13" s="55"/>
      <c r="J13" s="55"/>
      <c r="K13" s="73"/>
      <c r="L13" s="73"/>
      <c r="M13" s="55"/>
      <c r="N13" s="14"/>
      <c r="O13" s="14"/>
      <c r="P13" s="14"/>
      <c r="Q13" s="14"/>
      <c r="R13" s="14"/>
      <c r="S13" s="15"/>
      <c r="T13" s="15" t="s">
        <v>14</v>
      </c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</row>
    <row r="16" spans="2:84" x14ac:dyDescent="0.25">
      <c r="I16" s="49"/>
      <c r="J16" s="49"/>
      <c r="K16" s="39"/>
      <c r="L16" s="39"/>
    </row>
    <row r="17" spans="2:22" x14ac:dyDescent="0.25">
      <c r="G17" t="s">
        <v>18</v>
      </c>
      <c r="H17" s="3" t="s">
        <v>19</v>
      </c>
    </row>
    <row r="18" spans="2:22" x14ac:dyDescent="0.25">
      <c r="G18">
        <v>0</v>
      </c>
      <c r="H18" s="3" t="s">
        <v>20</v>
      </c>
    </row>
    <row r="19" spans="2:22" x14ac:dyDescent="0.25">
      <c r="G19">
        <v>2000</v>
      </c>
      <c r="H19" s="3" t="s">
        <v>21</v>
      </c>
    </row>
    <row r="20" spans="2:22" x14ac:dyDescent="0.25">
      <c r="G20">
        <v>10000</v>
      </c>
      <c r="H20" s="3" t="s">
        <v>22</v>
      </c>
      <c r="T20" s="56"/>
    </row>
    <row r="21" spans="2:22" x14ac:dyDescent="0.25">
      <c r="T21" s="58"/>
      <c r="V21" s="56"/>
    </row>
    <row r="23" spans="2:22" x14ac:dyDescent="0.25">
      <c r="G23" s="57" t="s">
        <v>34</v>
      </c>
      <c r="H23" s="65" t="s">
        <v>35</v>
      </c>
      <c r="I23" s="7" t="s">
        <v>36</v>
      </c>
      <c r="J23" s="7" t="s">
        <v>37</v>
      </c>
      <c r="K23" s="7"/>
      <c r="L23" s="7"/>
      <c r="M23" s="7" t="s">
        <v>38</v>
      </c>
      <c r="N23" s="7" t="s">
        <v>39</v>
      </c>
      <c r="O23" s="7"/>
      <c r="P23" s="7"/>
      <c r="Q23" s="7"/>
      <c r="R23" s="60" t="s">
        <v>40</v>
      </c>
      <c r="S23" s="38"/>
    </row>
    <row r="24" spans="2:22" x14ac:dyDescent="0.25">
      <c r="B24" s="17"/>
      <c r="G24" s="57" t="s">
        <v>16</v>
      </c>
      <c r="H24" s="66"/>
      <c r="I24" s="10"/>
      <c r="J24" s="10"/>
      <c r="K24" s="10"/>
      <c r="L24" s="10"/>
      <c r="M24" s="10"/>
      <c r="N24" s="10"/>
      <c r="O24" s="10"/>
      <c r="P24" s="10"/>
      <c r="Q24" s="10"/>
      <c r="R24" s="62"/>
    </row>
    <row r="25" spans="2:22" x14ac:dyDescent="0.25">
      <c r="G25" s="59" t="s">
        <v>22</v>
      </c>
      <c r="H25" s="65" t="s">
        <v>29</v>
      </c>
      <c r="I25" s="7">
        <v>2.9999999999999997E-4</v>
      </c>
      <c r="J25" s="7">
        <v>-9.9000000000000008E-3</v>
      </c>
      <c r="K25" s="7"/>
      <c r="L25" s="7"/>
      <c r="M25" s="7">
        <v>-0.35389999999999999</v>
      </c>
      <c r="N25" s="7">
        <v>10.603</v>
      </c>
      <c r="O25" s="7"/>
      <c r="P25" s="7"/>
      <c r="Q25" s="7"/>
      <c r="R25" s="60">
        <v>33.244</v>
      </c>
    </row>
    <row r="26" spans="2:22" x14ac:dyDescent="0.25">
      <c r="G26" s="61" t="s">
        <v>41</v>
      </c>
      <c r="H26" s="66" t="s">
        <v>28</v>
      </c>
      <c r="I26" s="10">
        <v>9.9000000000000008E-3</v>
      </c>
      <c r="J26" s="10">
        <v>-0.66600000000000004</v>
      </c>
      <c r="K26" s="10"/>
      <c r="L26" s="10"/>
      <c r="M26" s="10">
        <v>13.055</v>
      </c>
      <c r="N26" s="10">
        <v>-61.209000000000003</v>
      </c>
      <c r="O26" s="10"/>
      <c r="P26" s="10"/>
      <c r="Q26" s="10"/>
      <c r="R26" s="62">
        <v>64.661000000000001</v>
      </c>
    </row>
    <row r="27" spans="2:22" x14ac:dyDescent="0.25">
      <c r="G27" s="61"/>
      <c r="H27" s="66" t="s">
        <v>30</v>
      </c>
      <c r="I27" s="10">
        <v>1.46E-2</v>
      </c>
      <c r="J27" s="10">
        <v>-0.94350000000000001</v>
      </c>
      <c r="K27" s="10"/>
      <c r="L27" s="10"/>
      <c r="M27" s="10">
        <v>17.885000000000002</v>
      </c>
      <c r="N27" s="10">
        <v>-84.507000000000005</v>
      </c>
      <c r="O27" s="10"/>
      <c r="P27" s="10"/>
      <c r="Q27" s="10"/>
      <c r="R27" s="62">
        <v>90.1</v>
      </c>
    </row>
    <row r="28" spans="2:22" x14ac:dyDescent="0.25">
      <c r="G28" s="61"/>
      <c r="H28" s="66" t="s">
        <v>31</v>
      </c>
      <c r="I28" s="10">
        <v>1.2999999999999999E-3</v>
      </c>
      <c r="J28" s="10">
        <v>-9.4500000000000001E-2</v>
      </c>
      <c r="K28" s="10"/>
      <c r="L28" s="10"/>
      <c r="M28" s="10">
        <v>1.9844999999999999</v>
      </c>
      <c r="N28" s="10">
        <v>-111.4</v>
      </c>
      <c r="O28" s="10"/>
      <c r="P28" s="10"/>
      <c r="Q28" s="10"/>
      <c r="R28" s="62">
        <v>15.071</v>
      </c>
    </row>
    <row r="29" spans="2:22" x14ac:dyDescent="0.25">
      <c r="G29" s="63"/>
      <c r="H29" s="67" t="s">
        <v>32</v>
      </c>
      <c r="I29" s="14">
        <v>2.0000000000000001E-4</v>
      </c>
      <c r="J29" s="14">
        <v>-2.8400000000000002E-2</v>
      </c>
      <c r="K29" s="14"/>
      <c r="L29" s="14"/>
      <c r="M29" s="14">
        <v>0.69650000000000001</v>
      </c>
      <c r="N29" s="14">
        <v>-1.2199</v>
      </c>
      <c r="O29" s="14"/>
      <c r="P29" s="14"/>
      <c r="Q29" s="14"/>
      <c r="R29" s="64">
        <v>-1.7192000000000001</v>
      </c>
    </row>
    <row r="30" spans="2:22" x14ac:dyDescent="0.25">
      <c r="G30" s="59" t="s">
        <v>21</v>
      </c>
      <c r="H30" s="65" t="s">
        <v>29</v>
      </c>
      <c r="I30" s="7">
        <v>-8.0000000000000004E-4</v>
      </c>
      <c r="J30" s="7">
        <v>2.4199999999999999E-2</v>
      </c>
      <c r="K30" s="7"/>
      <c r="L30" s="7"/>
      <c r="M30" s="7">
        <v>-0.89410000000000001</v>
      </c>
      <c r="N30" s="7">
        <v>11.949</v>
      </c>
      <c r="O30" s="7"/>
      <c r="P30" s="7"/>
      <c r="Q30" s="7"/>
      <c r="R30" s="60">
        <v>25.204000000000001</v>
      </c>
    </row>
    <row r="31" spans="2:22" x14ac:dyDescent="0.25">
      <c r="G31" s="61" t="s">
        <v>42</v>
      </c>
      <c r="H31" s="66" t="s">
        <v>28</v>
      </c>
      <c r="I31" s="10">
        <v>2.3900000000000001E-2</v>
      </c>
      <c r="J31" s="10">
        <v>-0.81679999999999997</v>
      </c>
      <c r="K31" s="10"/>
      <c r="L31" s="10"/>
      <c r="M31" s="10">
        <v>6.7774000000000001</v>
      </c>
      <c r="N31" s="10">
        <v>4.2729999999999997</v>
      </c>
      <c r="O31" s="10"/>
      <c r="P31" s="10"/>
      <c r="Q31" s="10"/>
      <c r="R31" s="62">
        <v>-17.936</v>
      </c>
    </row>
    <row r="32" spans="2:22" x14ac:dyDescent="0.25">
      <c r="G32" s="61"/>
      <c r="H32" s="66" t="s">
        <v>30</v>
      </c>
      <c r="I32" s="10">
        <v>1.0800000000000001E-2</v>
      </c>
      <c r="J32" s="10">
        <v>-0.54830000000000001</v>
      </c>
      <c r="K32" s="10"/>
      <c r="L32" s="10"/>
      <c r="M32" s="10">
        <v>7.5567000000000002</v>
      </c>
      <c r="N32" s="10">
        <v>-22.978000000000002</v>
      </c>
      <c r="O32" s="10"/>
      <c r="P32" s="10"/>
      <c r="Q32" s="10"/>
      <c r="R32" s="62">
        <v>17.047000000000001</v>
      </c>
    </row>
    <row r="33" spans="7:18" x14ac:dyDescent="0.25">
      <c r="G33" s="61"/>
      <c r="H33" s="66" t="s">
        <v>31</v>
      </c>
      <c r="I33" s="10">
        <v>9.7999999999999997E-3</v>
      </c>
      <c r="J33" s="10">
        <v>-0.3473</v>
      </c>
      <c r="K33" s="10"/>
      <c r="L33" s="10"/>
      <c r="M33" s="10">
        <v>3.5489000000000002</v>
      </c>
      <c r="N33" s="10">
        <v>-8.5673999999999992</v>
      </c>
      <c r="O33" s="10"/>
      <c r="P33" s="10"/>
      <c r="Q33" s="10"/>
      <c r="R33" s="62">
        <v>4.5039999999999996</v>
      </c>
    </row>
    <row r="34" spans="7:18" x14ac:dyDescent="0.25">
      <c r="G34" s="63"/>
      <c r="H34" s="67" t="s">
        <v>32</v>
      </c>
      <c r="I34" s="14" t="s">
        <v>43</v>
      </c>
      <c r="J34" s="14" t="s">
        <v>44</v>
      </c>
      <c r="K34" s="14"/>
      <c r="L34" s="14"/>
      <c r="M34" s="14" t="s">
        <v>45</v>
      </c>
      <c r="N34" s="14" t="s">
        <v>46</v>
      </c>
      <c r="O34" s="14"/>
      <c r="P34" s="14"/>
      <c r="Q34" s="14"/>
      <c r="R34" s="64"/>
    </row>
  </sheetData>
  <autoFilter ref="B8:F8"/>
  <mergeCells count="41">
    <mergeCell ref="CE7:CF7"/>
    <mergeCell ref="BU7:BV7"/>
    <mergeCell ref="BW7:BX7"/>
    <mergeCell ref="BY7:BZ7"/>
    <mergeCell ref="CA7:CB7"/>
    <mergeCell ref="CC7:CD7"/>
    <mergeCell ref="BK7:BL7"/>
    <mergeCell ref="BM7:BN7"/>
    <mergeCell ref="BO7:BP7"/>
    <mergeCell ref="BQ7:BR7"/>
    <mergeCell ref="BS7:BT7"/>
    <mergeCell ref="BA7:BB7"/>
    <mergeCell ref="BC7:BD7"/>
    <mergeCell ref="BE7:BF7"/>
    <mergeCell ref="BG7:BH7"/>
    <mergeCell ref="BI7:BJ7"/>
    <mergeCell ref="AQ7:AR7"/>
    <mergeCell ref="AS7:AT7"/>
    <mergeCell ref="AU7:AV7"/>
    <mergeCell ref="AW7:AX7"/>
    <mergeCell ref="AY7:AZ7"/>
    <mergeCell ref="AM7:AN7"/>
    <mergeCell ref="AO7:AP7"/>
    <mergeCell ref="H8:J8"/>
    <mergeCell ref="I16:J16"/>
    <mergeCell ref="AA7:AB7"/>
    <mergeCell ref="AC7:AD7"/>
    <mergeCell ref="AE7:AF7"/>
    <mergeCell ref="AG7:AH7"/>
    <mergeCell ref="AI7:AJ7"/>
    <mergeCell ref="AK7:AL7"/>
    <mergeCell ref="Y7:Z7"/>
    <mergeCell ref="H9:H13"/>
    <mergeCell ref="M9:M13"/>
    <mergeCell ref="I9:I13"/>
    <mergeCell ref="J9:J13"/>
    <mergeCell ref="B7:F7"/>
    <mergeCell ref="G7:J7"/>
    <mergeCell ref="S7:T7"/>
    <mergeCell ref="U7:V7"/>
    <mergeCell ref="W7:X7"/>
  </mergeCells>
  <conditionalFormatting sqref="H9">
    <cfRule type="duplicateValues" dxfId="2" priority="3"/>
  </conditionalFormatting>
  <conditionalFormatting sqref="I9">
    <cfRule type="duplicateValues" dxfId="1" priority="2"/>
  </conditionalFormatting>
  <conditionalFormatting sqref="J9:L9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PIC FAB</vt:lpstr>
      <vt:lpstr>PIC FAB (2)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BERNADAC Lucile (SAFRAN AIRCRAFT ENGINES)</dc:creator>
  <cp:lastModifiedBy>Lucile</cp:lastModifiedBy>
  <dcterms:created xsi:type="dcterms:W3CDTF">2018-04-18T12:45:27Z</dcterms:created>
  <dcterms:modified xsi:type="dcterms:W3CDTF">2018-06-17T16:17:56Z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-1674032788</vt:i4>
  </property>
  <property fmtid="{D5CDD505-2E9C-101B-9397-08002B2CF9AE}" pid="3" name="_NewReviewCycle">
    <vt:lpwstr/>
  </property>
  <property fmtid="{D5CDD505-2E9C-101B-9397-08002B2CF9AE}" pid="4" name="_EmailSubject">
    <vt:lpwstr>perso</vt:lpwstr>
  </property>
  <property fmtid="{D5CDD505-2E9C-101B-9397-08002B2CF9AE}" pid="5" name="_AuthorEmail">
    <vt:lpwstr>lucile.bernadac@safrangroup.com</vt:lpwstr>
  </property>
  <property fmtid="{D5CDD505-2E9C-101B-9397-08002B2CF9AE}" pid="6" name="_AuthorEmailDisplayName">
    <vt:lpwstr>BERNADAC Lucile (SAFRAN AIRCRAFT ENGINES)</vt:lpwstr>
  </property>
  <property fmtid="{D5CDD505-2E9C-101B-9397-08002B2CF9AE}" pid="7" name="_PreviousAdHocReviewCycleID">
    <vt:i4>-1113799058</vt:i4>
  </property>
  <property fmtid="{D5CDD505-2E9C-101B-9397-08002B2CF9AE}" pid="8" name="_ReviewingToolsShownOnce">
    <vt:lpwstr/>
  </property>
</Properties>
</file>