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defaultThemeVersion="164011"/>
  <mc:AlternateContent xmlns:mc="http://schemas.openxmlformats.org/markup-compatibility/2006">
    <mc:Choice Requires="x15">
      <x15ac:absPath xmlns:x15ac="http://schemas.microsoft.com/office/spreadsheetml/2010/11/ac" url="C:\Users\noemie.blanchandin\Desktop\"/>
    </mc:Choice>
  </mc:AlternateContent>
  <bookViews>
    <workbookView xWindow="0" yWindow="120" windowWidth="23040" windowHeight="9660"/>
  </bookViews>
  <sheets>
    <sheet name="SUIVI RETOURS PART 145" sheetId="1" r:id="rId1"/>
    <sheet name="Feuil2" sheetId="2" r:id="rId2"/>
    <sheet name="LISTES" sheetId="3" r:id="rId3"/>
    <sheet name="REGLES UTILISATION" sheetId="4" r:id="rId4"/>
    <sheet name="Feuil1" sheetId="5" r:id="rId5"/>
  </sheets>
  <externalReferences>
    <externalReference r:id="rId6"/>
    <externalReference r:id="rId7"/>
  </externalReferences>
  <definedNames>
    <definedName name="_xlnm._FilterDatabase" localSheetId="2" hidden="1">LISTES!$A$1:$AF$97</definedName>
    <definedName name="_xlnm._FilterDatabase" localSheetId="0" hidden="1">'SUIVI RETOURS PART 145'!$A$1:$K$604</definedName>
    <definedName name="ACTIVITY">LISTES!$A$2:$A$5</definedName>
    <definedName name="ADMISSION">LISTES!$B$2:$B$3</definedName>
    <definedName name="ASTRONICS">LISTES!$X$2:$Y$54</definedName>
    <definedName name="Az">'SUIVI RETOURS PART 145'!#REF!</definedName>
    <definedName name="CERTIFICATES">LISTES!$E$2:$E$3</definedName>
    <definedName name="client_adv">LISTES!$AE$2:$AF$40</definedName>
    <definedName name="CUSTOMER">LISTES!$C$2:$C$63</definedName>
    <definedName name="FAMILLEDESIGNATION">LISTES!$M$2:$O$911</definedName>
    <definedName name="LIABILITY">LISTES!$I$2:$I$4</definedName>
    <definedName name="LISTECLASSIQUE">LISTES!$K$2:$K$3</definedName>
    <definedName name="LOGISTIQUE">LISTES!$AC$2:$AC$4</definedName>
    <definedName name="MANQUANT">LISTES!$AA$2:$AA$9</definedName>
    <definedName name="OPERATOR">LISTES!$J$2:$J$26</definedName>
    <definedName name="PROGRAMME">LISTES!$D$2:$D$97</definedName>
    <definedName name="REPAIR">LISTES!$G$2:$G$7</definedName>
    <definedName name="SERVICES">LISTES!$H$2:$H$4</definedName>
    <definedName name="TEMPS">LISTES!$Q$1:$V$7</definedName>
    <definedName name="WARRANTY">LISTES!$F$2:$F$4</definedName>
    <definedName name="Z_0002D79F_6BAB_4BB3_B462_4C572B0C753D_.wvu.FilterData" localSheetId="0" hidden="1">'SUIVI RETOURS PART 145'!$A$1:$K$593</definedName>
    <definedName name="Z_00C3888D_2307_410C_904C_51B1E56E27AA_.wvu.FilterData" localSheetId="0" hidden="1">'SUIVI RETOURS PART 145'!$A$1:$K$592</definedName>
    <definedName name="Z_00CBFE78_C650_4DF4_8511_D95C39CB1C07_.wvu.FilterData" localSheetId="0" hidden="1">'SUIVI RETOURS PART 145'!$A$1:$K$1</definedName>
    <definedName name="Z_010BE007_1368_4ACA_89BF_AFB9A32E4F31_.wvu.FilterData" localSheetId="0" hidden="1">'SUIVI RETOURS PART 145'!$A$1:$K$597</definedName>
    <definedName name="Z_0154ACA1_B2AB_4D29_8A22_3CDD81BB47EB_.wvu.FilterData" localSheetId="0" hidden="1">'SUIVI RETOURS PART 145'!$A$1:$K$597</definedName>
    <definedName name="Z_0171E8B9_CED7_4579_8D72_E080F8202C18_.wvu.FilterData" localSheetId="0" hidden="1">'SUIVI RETOURS PART 145'!$A$1:$K$597</definedName>
    <definedName name="Z_01868AE2_B0E6_429D_A02B_0574CBA7B231_.wvu.FilterData" localSheetId="0" hidden="1">'SUIVI RETOURS PART 145'!$A$1:$K$602</definedName>
    <definedName name="Z_01C3CA6F_8200_4CA7_94E6_E238807333C0_.wvu.FilterData" localSheetId="0" hidden="1">'SUIVI RETOURS PART 145'!$A$1:$K$1</definedName>
    <definedName name="Z_0216BBC5_D823_4BE1_983D_503B63047F3E_.wvu.FilterData" localSheetId="0" hidden="1">'SUIVI RETOURS PART 145'!$A$1:$K$593</definedName>
    <definedName name="Z_02492C26_54B4_42E8_9C86_07DA096297E4_.wvu.FilterData" localSheetId="0" hidden="1">'SUIVI RETOURS PART 145'!$A$1:$K$596</definedName>
    <definedName name="Z_0267D3CF_FB85_4452_A956_8AB848DC3A88_.wvu.FilterData" localSheetId="0" hidden="1">'SUIVI RETOURS PART 145'!$A$1:$K$76</definedName>
    <definedName name="Z_028407F0_9586_43D5_AC3B_1DD9A0586BD1_.wvu.FilterData" localSheetId="0" hidden="1">'SUIVI RETOURS PART 145'!$A$1:$K$602</definedName>
    <definedName name="Z_028CB449_AD0B_4DBE_9AFB_B20089D9AAF5_.wvu.FilterData" localSheetId="0" hidden="1">'SUIVI RETOURS PART 145'!$A$1:$L$1</definedName>
    <definedName name="Z_02B9B3C9_B47A_4721_9F5D_649B62882B8D_.wvu.FilterData" localSheetId="0" hidden="1">'SUIVI RETOURS PART 145'!$A$1:$K$76</definedName>
    <definedName name="Z_02BDCC8B_2C70_4BBA_BE36_4B2D930F3968_.wvu.FilterData" localSheetId="0" hidden="1">'SUIVI RETOURS PART 145'!$A$1:$K$596</definedName>
    <definedName name="Z_02FE51C0_E093_4C0A_BC5D_4AEBDDB60936_.wvu.FilterData" localSheetId="0" hidden="1">'SUIVI RETOURS PART 145'!$A$1:$K$593</definedName>
    <definedName name="Z_033FCE52_BEEB_48DB_8E95_B3DC21DACABC_.wvu.FilterData" localSheetId="0" hidden="1">'SUIVI RETOURS PART 145'!$A$1:$L$76</definedName>
    <definedName name="Z_03455305_3D8C_4C61_8642_6C10B876EFBF_.wvu.FilterData" localSheetId="0" hidden="1">'SUIVI RETOURS PART 145'!$A$1:$K$604</definedName>
    <definedName name="Z_0360B91F_F4BA_4592_BE44_9BBD13AD7BA3_.wvu.FilterData" localSheetId="0" hidden="1">'SUIVI RETOURS PART 145'!$A$1:$K$603</definedName>
    <definedName name="Z_039536D4_B8B5_4EBC_AC17_D943CD217C44_.wvu.FilterData" localSheetId="0" hidden="1">'SUIVI RETOURS PART 145'!$A$1:$K$597</definedName>
    <definedName name="Z_0398EC81_02D8_471E_B125_836BE3B5FAB7_.wvu.FilterData" localSheetId="0" hidden="1">'SUIVI RETOURS PART 145'!$A$1:$K$602</definedName>
    <definedName name="Z_03FB3161_A931_4AE8_A0D2_94D970549990_.wvu.FilterData" localSheetId="0" hidden="1">'SUIVI RETOURS PART 145'!$A$1:$P$1</definedName>
    <definedName name="Z_03FD0E2A_8ED2_43FC_8A06_D0DCAA5B9570_.wvu.FilterData" localSheetId="0" hidden="1">'SUIVI RETOURS PART 145'!$A$1:$K$597</definedName>
    <definedName name="Z_044A2C88_D393_4C92_A754_48203016763E_.wvu.FilterData" localSheetId="0" hidden="1">'SUIVI RETOURS PART 145'!$A$1:$K$602</definedName>
    <definedName name="Z_04720BCA_32D3_44E4_92B7_A2B8505CFE33_.wvu.FilterData" localSheetId="0" hidden="1">'SUIVI RETOURS PART 145'!$A$1:$K$598</definedName>
    <definedName name="Z_047592B2_5436_4D87_AD7C_7BD14E23C971_.wvu.FilterData" localSheetId="0" hidden="1">'SUIVI RETOURS PART 145'!$A$1:$K$597</definedName>
    <definedName name="Z_04820305_F881_4D77_81D9_530DEF9D807E_.wvu.FilterData" localSheetId="0" hidden="1">'SUIVI RETOURS PART 145'!$A$1:$K$595</definedName>
    <definedName name="Z_04A57A5A_5C56_4486_9B6F_E8188320315A_.wvu.FilterData" localSheetId="0" hidden="1">'SUIVI RETOURS PART 145'!$A$1:$K$76</definedName>
    <definedName name="Z_04C56434_3864_4D2E_A853_3996D70EB060_.wvu.FilterData" localSheetId="0" hidden="1">'SUIVI RETOURS PART 145'!$A$1:$K$595</definedName>
    <definedName name="Z_04CA010F_A5FC_46E3_B000_96DEB091DC05_.wvu.FilterData" localSheetId="0" hidden="1">'SUIVI RETOURS PART 145'!$A$1:$K$602</definedName>
    <definedName name="Z_05164DB9_32DE_4BA4_87B2_274E96C79CFC_.wvu.FilterData" localSheetId="0" hidden="1">'SUIVI RETOURS PART 145'!$A$1:$K$597</definedName>
    <definedName name="Z_052C47CA_C228_4F9B_955B_C14EE7CFB8BF_.wvu.FilterData" localSheetId="0" hidden="1">'SUIVI RETOURS PART 145'!$A$1:$P$1</definedName>
    <definedName name="Z_054ACA2E_4482_431B_B607_64319652AED9_.wvu.FilterData" localSheetId="0" hidden="1">'SUIVI RETOURS PART 145'!$A$1:$K$594</definedName>
    <definedName name="Z_055D3C47_68FD_4299_A847_11D62ED692B2_.wvu.FilterData" localSheetId="0" hidden="1">'SUIVI RETOURS PART 145'!$A$1:$K$593</definedName>
    <definedName name="Z_055FC157_A1ED_4597_B28C_89647A89C3DB_.wvu.FilterData" localSheetId="0" hidden="1">'SUIVI RETOURS PART 145'!$A$1:$K$593</definedName>
    <definedName name="Z_05FC3577_E1BD_417B_9B93_E03AE7D1D464_.wvu.Cols" localSheetId="0" hidden="1">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145'!$G:$K,'SUIVI RETOURS PART 145'!#REF!,'SUIVI RETOURS PART 145'!#REF!,'SUIVI RETOURS PART 145'!#REF!,'SUIVI RETOURS PART 145'!#REF!,'SUIVI RETOURS PART 145'!#REF!,'SUIVI RETOURS PART 145'!#REF!</definedName>
    <definedName name="Z_05FC3577_E1BD_417B_9B93_E03AE7D1D464_.wvu.FilterData" localSheetId="0" hidden="1">'SUIVI RETOURS PART 145'!$A$1:$K$602</definedName>
    <definedName name="Z_05FC3577_E1BD_417B_9B93_E03AE7D1D464_.wvu.PrintArea" localSheetId="0" hidden="1">'SUIVI RETOURS PART 145'!$A$1:$B$15</definedName>
    <definedName name="Z_060984D0_43F0_454C_B7F0_B592D53BA56C_.wvu.FilterData" localSheetId="0" hidden="1">'SUIVI RETOURS PART 145'!$A$1:$K$597</definedName>
    <definedName name="Z_0634C32A_533A_401C_943D_22AEAEAC790D_.wvu.FilterData" localSheetId="0" hidden="1">'SUIVI RETOURS PART 145'!$A$1:$K$1</definedName>
    <definedName name="Z_068D8583_9A4B_4135_8822_650A402D93CA_.wvu.FilterData" localSheetId="0" hidden="1">'SUIVI RETOURS PART 145'!$A$1:$K$594</definedName>
    <definedName name="Z_06AB7C83_1D61_4FDB_BE40_5647A291CF56_.wvu.FilterData" localSheetId="0" hidden="1">'SUIVI RETOURS PART 145'!$A$1:$K$593</definedName>
    <definedName name="Z_06CFA6FE_46B8_4387_B87D_9FD5AA0F20C8_.wvu.FilterData" localSheetId="0" hidden="1">'SUIVI RETOURS PART 145'!$A$1:$K$598</definedName>
    <definedName name="Z_06D7C45A_37B0_4352_B617_0B20A59055A8_.wvu.FilterData" localSheetId="0" hidden="1">'SUIVI RETOURS PART 145'!$A$1:$K$595</definedName>
    <definedName name="Z_06EA6E9E_169E_4EBB_A458_F5DB326B04EC_.wvu.FilterData" localSheetId="0" hidden="1">'SUIVI RETOURS PART 145'!$A$1:$K$595</definedName>
    <definedName name="Z_0728C605_9AAC_456B_8014_A4C266FF454F_.wvu.FilterData" localSheetId="0" hidden="1">'SUIVI RETOURS PART 145'!$A$1:$K$602</definedName>
    <definedName name="Z_073F59B4_EC2F_48E8_BDF7_11DD26489D2C_.wvu.FilterData" localSheetId="0" hidden="1">'SUIVI RETOURS PART 145'!$A$1:$K$592</definedName>
    <definedName name="Z_07C14A16_C09A_4F71_866C_657E548DD26C_.wvu.FilterData" localSheetId="0" hidden="1">'SUIVI RETOURS PART 145'!$A$1:$K$1</definedName>
    <definedName name="Z_07F75587_BDD9_4718_A3C9_AF72D8022174_.wvu.FilterData" localSheetId="0" hidden="1">'SUIVI RETOURS PART 145'!$A$1:$K$602</definedName>
    <definedName name="Z_080E0CA4_11C7_4296_8C1B_8FA8ACA8274E_.wvu.FilterData" localSheetId="0" hidden="1">'SUIVI RETOURS PART 145'!$A$1:$K$1</definedName>
    <definedName name="Z_08353BCF_C505_45DF_A591_23C02919823B_.wvu.FilterData" localSheetId="0" hidden="1">'SUIVI RETOURS PART 145'!$A$1:$K$593</definedName>
    <definedName name="Z_08A33F9E_5F94_4A52_8D9D_0B6A44A945DD_.wvu.FilterData" localSheetId="0" hidden="1">'SUIVI RETOURS PART 145'!$A$1:$K$593</definedName>
    <definedName name="Z_08B88905_7D72_4DF6_9FCC_BBCA891FF345_.wvu.FilterData" localSheetId="0" hidden="1">'SUIVI RETOURS PART 145'!$A$1:$K$1</definedName>
    <definedName name="Z_0942781E_8952_4E7E_A5B9_E37676DDD71D_.wvu.FilterData" localSheetId="0" hidden="1">'SUIVI RETOURS PART 145'!$A$1:$K$597</definedName>
    <definedName name="Z_09636094_0C6D_4607_9C46_0EC34CE1C7F6_.wvu.FilterData" localSheetId="0" hidden="1">'SUIVI RETOURS PART 145'!$A$1:$K$593</definedName>
    <definedName name="Z_098C74C7_595D_42CE_9697_C71AA994B5AE_.wvu.FilterData" localSheetId="0" hidden="1">'SUIVI RETOURS PART 145'!$A$1:$K$604</definedName>
    <definedName name="Z_09935F3E_B738_42DC_B2AC_3229AB20B7A3_.wvu.FilterData" localSheetId="0" hidden="1">'SUIVI RETOURS PART 145'!$A$1:$K$593</definedName>
    <definedName name="Z_09AD92D4_D5DE_4B1D_8FE1_D9238F156544_.wvu.FilterData" localSheetId="0" hidden="1">'SUIVI RETOURS PART 145'!$A$1:$K$597</definedName>
    <definedName name="Z_09E9D71C_7717_489F_9E20_2A7A1BBF44E6_.wvu.FilterData" localSheetId="0" hidden="1">'SUIVI RETOURS PART 145'!$A$1:$K$597</definedName>
    <definedName name="Z_0A667FF9_B54A_4549_A3A3_4AF498AACDC6_.wvu.FilterData" localSheetId="0" hidden="1">'SUIVI RETOURS PART 145'!$A$1:$K$602</definedName>
    <definedName name="Z_0B0E1D79_6DAF_4BA0_8EC8_D119E573D104_.wvu.FilterData" localSheetId="0" hidden="1">'SUIVI RETOURS PART 145'!$A$1:$K$1</definedName>
    <definedName name="Z_0B476469_2EBC_4DB2_B6BF_8266BB110863_.wvu.FilterData" localSheetId="0" hidden="1">'SUIVI RETOURS PART 145'!$A$1:$K$594</definedName>
    <definedName name="Z_0B507558_3F7D_4180_8D7F_25062AA19F3C_.wvu.FilterData" localSheetId="0" hidden="1">'SUIVI RETOURS PART 145'!$A$1:$K$597</definedName>
    <definedName name="Z_0B63BDB3_A047_4C9C_B1F0_68CEB3C2CDAB_.wvu.FilterData" localSheetId="0" hidden="1">'SUIVI RETOURS PART 145'!$A$1:$K$1</definedName>
    <definedName name="Z_0BD4902D_F9ED_48D1_9ACB_2449EBCDB9FA_.wvu.FilterData" localSheetId="0" hidden="1">'SUIVI RETOURS PART 145'!$A$1:$K$602</definedName>
    <definedName name="Z_0BF55BE8_7277_42F2_BFB5_C7221F640836_.wvu.FilterData" localSheetId="0" hidden="1">'SUIVI RETOURS PART 145'!$A$1:$K$598</definedName>
    <definedName name="Z_0C13FF84_74DC_46B9_850B_038B69C3DDE2_.wvu.FilterData" localSheetId="0" hidden="1">'SUIVI RETOURS PART 145'!$A$1:$K$1</definedName>
    <definedName name="Z_0C8A8995_E8C1_4314_9015_2764DD97583E_.wvu.FilterData" localSheetId="2" hidden="1">LISTES!$A$1:$AF$97</definedName>
    <definedName name="Z_0C8A8995_E8C1_4314_9015_2764DD97583E_.wvu.FilterData" localSheetId="0" hidden="1">'SUIVI RETOURS PART 145'!$A$1:$K$602</definedName>
    <definedName name="Z_0CCF01FA_B055_41FF_8CF6_9E6053C38432_.wvu.FilterData" localSheetId="0" hidden="1">'SUIVI RETOURS PART 145'!$A$1:$K$1</definedName>
    <definedName name="Z_0CE169EF_0A90_4270_8CCC_AD01E88FBA52_.wvu.FilterData" localSheetId="0" hidden="1">'SUIVI RETOURS PART 145'!$A$1:$K$1</definedName>
    <definedName name="Z_0D06AAA9_B575_4EBE_AEFC_B0CC25CC5033_.wvu.FilterData" localSheetId="0" hidden="1">'SUIVI RETOURS PART 145'!$A$1:$K$1</definedName>
    <definedName name="Z_0D170565_0669_448A_8479_6675DA23371B_.wvu.FilterData" localSheetId="0" hidden="1">'SUIVI RETOURS PART 145'!$A$1:$K$594</definedName>
    <definedName name="Z_0D319857_6D41_4C61_A2CE_11EE261A0DB2_.wvu.FilterData" localSheetId="0" hidden="1">'SUIVI RETOURS PART 145'!$A$1:$K$597</definedName>
    <definedName name="Z_0D4772E2_EBF8_423D_9824_085C9785D8FC_.wvu.FilterData" localSheetId="0" hidden="1">'SUIVI RETOURS PART 145'!$A$1:$K$593</definedName>
    <definedName name="Z_0DA47FD8_B7C7_4AE4_B680_E5E6FACF5FF9_.wvu.FilterData" localSheetId="0" hidden="1">'SUIVI RETOURS PART 145'!$A$1:$K$1</definedName>
    <definedName name="Z_0E0398D7_7541_492D_9F09_4B2DD548126B_.wvu.FilterData" localSheetId="0" hidden="1">'SUIVI RETOURS PART 145'!$A$1:$K$76</definedName>
    <definedName name="Z_0E6D3DCE_7601_44D1_BFFD_B98E3280D2AA_.wvu.FilterData" localSheetId="0" hidden="1">'SUIVI RETOURS PART 145'!$A$1:$K$602</definedName>
    <definedName name="Z_0EA75CDF_2790_4605_B6EF_50A3CC7CC958_.wvu.FilterData" localSheetId="0" hidden="1">'SUIVI RETOURS PART 145'!$A$1:$K$1</definedName>
    <definedName name="Z_0F192562_9685_4A0F_8213_E47C3C56CDBE_.wvu.FilterData" localSheetId="0" hidden="1">'SUIVI RETOURS PART 145'!$A$1:$K$597</definedName>
    <definedName name="Z_0FC6A99B_679D_4C70_ACF3_2307CAFFC3D2_.wvu.FilterData" localSheetId="0" hidden="1">'SUIVI RETOURS PART 145'!$A$1:$K$593</definedName>
    <definedName name="Z_0FD22522_7178_4A30_83B5_060474CADD57_.wvu.FilterData" localSheetId="0" hidden="1">'SUIVI RETOURS PART 145'!$A$1:$K$1</definedName>
    <definedName name="Z_100BDD50_FAFC_4B6A_B643_35B91D909248_.wvu.FilterData" localSheetId="0" hidden="1">'SUIVI RETOURS PART 145'!$A$1:$K$604</definedName>
    <definedName name="Z_1066812D_8F10_4992_9C62_22DF7D0FE279_.wvu.FilterData" localSheetId="0" hidden="1">'SUIVI RETOURS PART 145'!$A$1:$K$1</definedName>
    <definedName name="Z_1093960D_C40F_4AB7_B708_BB2FFC93EC74_.wvu.FilterData" localSheetId="0" hidden="1">'SUIVI RETOURS PART 145'!$A$1:$K$593</definedName>
    <definedName name="Z_110B244E_229F_4F93_890A_40BD85CFEC1B_.wvu.FilterData" localSheetId="0" hidden="1">'SUIVI RETOURS PART 145'!$A$1:$K$593</definedName>
    <definedName name="Z_117F1B70_EADE_46CE_92AF_E11A55AEBD5B_.wvu.FilterData" localSheetId="0" hidden="1">'SUIVI RETOURS PART 145'!$A$1:$K$593</definedName>
    <definedName name="Z_11B371F6_7A50_4DBD_B90B_E8A1738DF2D3_.wvu.FilterData" localSheetId="0" hidden="1">'SUIVI RETOURS PART 145'!$A$1:$P$1</definedName>
    <definedName name="Z_12350351_1DD7_478A_99BB_3F1EAF56A526_.wvu.FilterData" localSheetId="0" hidden="1">'SUIVI RETOURS PART 145'!$A$1:$K$597</definedName>
    <definedName name="Z_12837709_9587_4A8E_9152_77F833A6A08E_.wvu.FilterData" localSheetId="0" hidden="1">'SUIVI RETOURS PART 145'!$A$1:$K$592</definedName>
    <definedName name="Z_12D9CC23_B6EC_41D4_A88E_693B847AD7DA_.wvu.FilterData" localSheetId="0" hidden="1">'SUIVI RETOURS PART 145'!$A$1:$K$598</definedName>
    <definedName name="Z_1300C9B9_5B44_41EC_9D27_38D44B313E88_.wvu.FilterData" localSheetId="0" hidden="1">'SUIVI RETOURS PART 145'!$A$1:$K$76</definedName>
    <definedName name="Z_13264E0E_6F68_4555_952E_E5B9A910481B_.wvu.FilterData" localSheetId="0" hidden="1">'SUIVI RETOURS PART 145'!$A$1:$K$595</definedName>
    <definedName name="Z_13815D92_6802_4377_B0F1_84C63CC46329_.wvu.FilterData" localSheetId="0" hidden="1">'SUIVI RETOURS PART 145'!$A$1:$K$1</definedName>
    <definedName name="Z_138A1653_3CDD_480C_891D_C5A18B566AE7_.wvu.FilterData" localSheetId="0" hidden="1">'SUIVI RETOURS PART 145'!$A$1:$K$602</definedName>
    <definedName name="Z_13967E47_3237_480E_B662_B1DD005CF675_.wvu.FilterData" localSheetId="0" hidden="1">'SUIVI RETOURS PART 145'!$A$1:$K$594</definedName>
    <definedName name="Z_13A55258_30ED_47A8_AB04_123DBA3C214A_.wvu.FilterData" localSheetId="0" hidden="1">'SUIVI RETOURS PART 145'!$A$1:$K$602</definedName>
    <definedName name="Z_13D7E03D_C09C_4DA4_8C23_3A64AB0CA777_.wvu.FilterData" localSheetId="0" hidden="1">'SUIVI RETOURS PART 145'!$A$1:$K$592</definedName>
    <definedName name="Z_142EC6A6_DC83_4F05_B372_6D18250BB48C_.wvu.FilterData" localSheetId="0" hidden="1">'SUIVI RETOURS PART 145'!$A$1:$K$1</definedName>
    <definedName name="Z_1458D19F_F04F_40DE_9E66_52A574C243A2_.wvu.FilterData" localSheetId="0" hidden="1">'SUIVI RETOURS PART 145'!$A$1:$K$598</definedName>
    <definedName name="Z_146B59A8_CC40_4B25_BD47_7AB0764EEA90_.wvu.Cols" localSheetId="0" hidden="1">'SUIVI RETOURS PART 145'!#REF!,'SUIVI RETOURS PART 145'!#REF!,'SUIVI RETOURS PART 145'!#REF!,'SUIVI RETOURS PART 145'!#REF!,'SUIVI RETOURS PART 145'!#REF!,'SUIVI RETOURS PART 145'!#REF!,'SUIVI RETOURS PART 145'!$A:$A,'SUIVI RETOURS PART 145'!$B:$B,'SUIVI RETOURS PART 145'!$C:$K,'SUIVI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146B59A8_CC40_4B25_BD47_7AB0764EEA90_.wvu.FilterData" localSheetId="2" hidden="1">LISTES!$A$1:$AF$97</definedName>
    <definedName name="Z_146B59A8_CC40_4B25_BD47_7AB0764EEA90_.wvu.FilterData" localSheetId="0" hidden="1">'SUIVI RETOURS PART 145'!$A$1:$K$604</definedName>
    <definedName name="Z_1471DD9C_ACF2_43C3_A184_373882B33286_.wvu.FilterData" localSheetId="0" hidden="1">'SUIVI RETOURS PART 145'!$A$1:$K$597</definedName>
    <definedName name="Z_14E7C3C5_AB81_454E_85F1_3E202755AAB3_.wvu.FilterData" localSheetId="0" hidden="1">'SUIVI RETOURS PART 145'!$A$1:$K$592</definedName>
    <definedName name="Z_156C2712_66CA_4D6E_AB73_AC128930EA4E_.wvu.FilterData" localSheetId="0" hidden="1">'SUIVI RETOURS PART 145'!$A$1:$K$76</definedName>
    <definedName name="Z_15B152A4_86DD_4215_A4B1_1A5F57A571EE_.wvu.FilterData" localSheetId="0" hidden="1">'SUIVI RETOURS PART 145'!$A$1:$K$592</definedName>
    <definedName name="Z_15BF7BB9_F6C9_4A6C_ADED_E2DF5703A396_.wvu.FilterData" localSheetId="0" hidden="1">'SUIVI RETOURS PART 145'!$A$1:$K$604</definedName>
    <definedName name="Z_160EB442_CC90_462D_AF30_AE2A99F3AD22_.wvu.FilterData" localSheetId="0" hidden="1">'SUIVI RETOURS PART 145'!$A$1:$K$595</definedName>
    <definedName name="Z_166C9DDB_A750_4850_B860_B066684CC8FF_.wvu.FilterData" localSheetId="0" hidden="1">'SUIVI RETOURS PART 145'!$A$1:$K$592</definedName>
    <definedName name="Z_16BA64CC_34DF_4E36_A3E5_00C4F050CBB6_.wvu.FilterData" localSheetId="0" hidden="1">'SUIVI RETOURS PART 145'!$A$1:$K$593</definedName>
    <definedName name="Z_17167598_9C3C_4404_8DD9_0F01858EE8EC_.wvu.FilterData" localSheetId="0" hidden="1">'SUIVI RETOURS PART 145'!$A$1:$K$602</definedName>
    <definedName name="Z_17498885_3F86_4C76_8A2C_6C4F6A8E2C93_.wvu.FilterData" localSheetId="0" hidden="1">'SUIVI RETOURS PART 145'!$A$1:$K$593</definedName>
    <definedName name="Z_17A866D2_50BF_4571_A879_7A4FFB65501E_.wvu.FilterData" localSheetId="0" hidden="1">'SUIVI RETOURS PART 145'!$A$1:$K$597</definedName>
    <definedName name="Z_17B874A6_8D1B_4EF7_81D7_6EE04D1477E0_.wvu.Cols" localSheetId="0" hidden="1">'SUIVI RETOURS PART 145'!#REF!,'SUIVI RETOURS PART 145'!#REF!,'SUIVI RETOURS PART 145'!#REF!,'SUIVI RETOURS PART 145'!#REF!,'SUIVI RETOURS PART 145'!#REF!,'SUIVI RETOURS PART 145'!#REF!,'SUIVI RETOURS PART 145'!#REF!,'SUIVI RETOURS PART 145'!$B:$B,'SUIVI RETOURS PART 145'!#REF!,'SUIVI RETOURS PART 145'!#REF!,'SUIVI RETOURS PART 145'!$G:$K,'SUIVI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17B874A6_8D1B_4EF7_81D7_6EE04D1477E0_.wvu.FilterData" localSheetId="0" hidden="1">'SUIVI RETOURS PART 145'!$A$1:$K$595</definedName>
    <definedName name="Z_17B874A6_8D1B_4EF7_81D7_6EE04D1477E0_.wvu.PrintArea" localSheetId="0" hidden="1">'SUIVI RETOURS PART 145'!$A$1:$B$15</definedName>
    <definedName name="Z_17D9C2B0_0167_44FA_8D14_1240BFA3A5A2_.wvu.FilterData" localSheetId="0" hidden="1">'SUIVI RETOURS PART 145'!$A$1:$K$597</definedName>
    <definedName name="Z_1833E7D8_3099_4DA9_AB20_094759F0450A_.wvu.FilterData" localSheetId="0" hidden="1">'SUIVI RETOURS PART 145'!$A$1:$P$1</definedName>
    <definedName name="Z_185D47BD_CC34_44C1_8695_149531BB7BF6_.wvu.FilterData" localSheetId="0" hidden="1">'SUIVI RETOURS PART 145'!$A$1:$K$1</definedName>
    <definedName name="Z_185EAC38_EB55_4CE1_A2F2_4D7A91DC9D8E_.wvu.FilterData" localSheetId="0" hidden="1">'SUIVI RETOURS PART 145'!$A$1:$K$1</definedName>
    <definedName name="Z_18634238_06D8_4BBA_905C_5F1DE39DA68C_.wvu.FilterData" localSheetId="0" hidden="1">'SUIVI RETOURS PART 145'!$A$1:$K$1</definedName>
    <definedName name="Z_18677F85_185E_49D4_9ED9_36FD27D41569_.wvu.FilterData" localSheetId="0" hidden="1">'SUIVI RETOURS PART 145'!$A$1:$K$593</definedName>
    <definedName name="Z_1884EB89_8758_43F4_AC0C_07AAED799DE7_.wvu.FilterData" localSheetId="0" hidden="1">'SUIVI RETOURS PART 145'!$A$1:$K$596</definedName>
    <definedName name="Z_18BF227C_92A9_4AF7_ABE7_85D09F58318A_.wvu.FilterData" localSheetId="0" hidden="1">'SUIVI RETOURS PART 145'!$A$1:$K$597</definedName>
    <definedName name="Z_18E5FFBC_EFCE_4D7A_BFF1_77DC97D2D3E1_.wvu.FilterData" localSheetId="0" hidden="1">'SUIVI RETOURS PART 145'!$A$1:$P$1</definedName>
    <definedName name="Z_18EE3DF8_CEF5_469F_B77D_87D50B8671A0_.wvu.FilterData" localSheetId="0" hidden="1">'SUIVI RETOURS PART 145'!$A$1:$K$602</definedName>
    <definedName name="Z_18FC1600_402E_414D_A1BD_768B27FFBEE5_.wvu.FilterData" localSheetId="0" hidden="1">'SUIVI RETOURS PART 145'!$A$1:$K$592</definedName>
    <definedName name="Z_194E332D_C01E_4865_BE7C_84020E4B7B1B_.wvu.FilterData" localSheetId="0" hidden="1">'SUIVI RETOURS PART 145'!$A$1:$K$76</definedName>
    <definedName name="Z_19509B9C_56B4_4864_86AE_71284B0E5B0D_.wvu.FilterData" localSheetId="0" hidden="1">'SUIVI RETOURS PART 145'!$A$1:$K$597</definedName>
    <definedName name="Z_196B1BA9_1B1C_4738_BA11_10E0256CA37C_.wvu.FilterData" localSheetId="0" hidden="1">'SUIVI RETOURS PART 145'!$A$1:$K$593</definedName>
    <definedName name="Z_1994DC89_9DB4_4286_81D3_FB3B7C6EC491_.wvu.FilterData" localSheetId="0" hidden="1">'SUIVI RETOURS PART 145'!$A$1:$K$1</definedName>
    <definedName name="Z_19ADF17F_6BA9_4135_9E93_435D97C9972A_.wvu.FilterData" localSheetId="0" hidden="1">'SUIVI RETOURS PART 145'!$A$1:$K$595</definedName>
    <definedName name="Z_19DC3E3E_47C0_4C3F_B943_8CB2FBE7FB8D_.wvu.FilterData" localSheetId="0" hidden="1">'SUIVI RETOURS PART 145'!$A$1:$P$1</definedName>
    <definedName name="Z_19F28758_8AE2_47A0_96D9_58B4B82ED674_.wvu.FilterData" localSheetId="0" hidden="1">'SUIVI RETOURS PART 145'!$A$1:$K$602</definedName>
    <definedName name="Z_1A09DE02_9969_42A9_8DE6_8CD215BD7EA9_.wvu.FilterData" localSheetId="0" hidden="1">'SUIVI RETOURS PART 145'!$A$1:$K$592</definedName>
    <definedName name="Z_1A3021B6_BA1A_44D7_B86C_BA86C0DCD5FE_.wvu.FilterData" localSheetId="0" hidden="1">'SUIVI RETOURS PART 145'!$A$1:$K$592</definedName>
    <definedName name="Z_1ACCA575_6F22_4E65_8D57_7378868D2ABE_.wvu.FilterData" localSheetId="0" hidden="1">'SUIVI RETOURS PART 145'!$A$1:$K$594</definedName>
    <definedName name="Z_1B3CE12E_27B0_426B_BA68_EA0653B38348_.wvu.FilterData" localSheetId="0" hidden="1">'SUIVI RETOURS PART 145'!$A$1:$K$1</definedName>
    <definedName name="Z_1B87B7F3_B944_489B_AA95_5F35B0D11F55_.wvu.FilterData" localSheetId="0" hidden="1">'SUIVI RETOURS PART 145'!$A$1:$K$593</definedName>
    <definedName name="Z_1BFA1534_6F8C_46E6_8FF5_21E2DD804DA8_.wvu.FilterData" localSheetId="0" hidden="1">'SUIVI RETOURS PART 145'!$A$1:$K$595</definedName>
    <definedName name="Z_1C031691_DAC6_41E8_8D57_9B1C3B77E20F_.wvu.FilterData" localSheetId="0" hidden="1">'SUIVI RETOURS PART 145'!$A$1:$K$593</definedName>
    <definedName name="Z_1C3274C1_B6FD_4F5C_BB8E_E5BE10C96C11_.wvu.FilterData" localSheetId="0" hidden="1">'SUIVI RETOURS PART 145'!$A$1:$K$602</definedName>
    <definedName name="Z_1C504127_E6ED_49C8_A92B_5C31E38E393A_.wvu.FilterData" localSheetId="0" hidden="1">'SUIVI RETOURS PART 145'!$A$1:$K$598</definedName>
    <definedName name="Z_1C55BF90_8533_4580_8BA6_602164918401_.wvu.FilterData" localSheetId="0" hidden="1">'SUIVI RETOURS PART 145'!$A$1:$K$1</definedName>
    <definedName name="Z_1C686ED1_878B_47E8_9B4F_1F1F5F054E64_.wvu.FilterData" localSheetId="0" hidden="1">'SUIVI RETOURS PART 145'!$A$1:$K$595</definedName>
    <definedName name="Z_1C7E97D5_A7A8_420B_AC20_C1376C51E0F8_.wvu.FilterData" localSheetId="0" hidden="1">'SUIVI RETOURS PART 145'!$A$1:$K$604</definedName>
    <definedName name="Z_1C9DCA74_435E_49BB_AFC9_86D3F2875CCE_.wvu.FilterData" localSheetId="0" hidden="1">'SUIVI RETOURS PART 145'!$A$1:$K$1</definedName>
    <definedName name="Z_1CA90885_6A9E_4B51_B564_F5D14637B44C_.wvu.FilterData" localSheetId="0" hidden="1">'SUIVI RETOURS PART 145'!$A$1:$K$595</definedName>
    <definedName name="Z_1CCC40E0_0004_4FEF_9A32_6B4C081F46AA_.wvu.FilterData" localSheetId="0" hidden="1">'SUIVI RETOURS PART 145'!$A$1:$K$1</definedName>
    <definedName name="Z_1CEA7219_3E4B_430A_9FEB_6E3EE5F0373E_.wvu.FilterData" localSheetId="0" hidden="1">'SUIVI RETOURS PART 145'!$A$1:$K$597</definedName>
    <definedName name="Z_1E35ADCC_8E7B_4258_92F0_179CA8769B68_.wvu.FilterData" localSheetId="0" hidden="1">'SUIVI RETOURS PART 145'!$A$1:$K$597</definedName>
    <definedName name="Z_1E44FE36_8288_4E45_A076_DDA8DDD3E39A_.wvu.FilterData" localSheetId="0" hidden="1">'SUIVI RETOURS PART 145'!$A$1:$K$592</definedName>
    <definedName name="Z_1E989D65_1DCB_4181_9CBA_0E190C984751_.wvu.FilterData" localSheetId="0" hidden="1">'SUIVI RETOURS PART 145'!$A$1:$K$597</definedName>
    <definedName name="Z_1EC0ED78_2A06_4A25_A604_EBBC80CC1472_.wvu.FilterData" localSheetId="0" hidden="1">'SUIVI RETOURS PART 145'!$A$1:$K$602</definedName>
    <definedName name="Z_1EC1EDD9_CB03_4A1B_AD89_0324DE181906_.wvu.FilterData" localSheetId="0" hidden="1">'SUIVI RETOURS PART 145'!$A$1:$K$593</definedName>
    <definedName name="Z_1F21BF0F_550F_44EA_B9F3_A7851D5F6E0C_.wvu.FilterData" localSheetId="0" hidden="1">'SUIVI RETOURS PART 145'!$A$1:$K$76</definedName>
    <definedName name="Z_1F3E4C56_FD25_4C16_A3CE_8AB072A759A7_.wvu.FilterData" localSheetId="0" hidden="1">'SUIVI RETOURS PART 145'!$A$1:$K$593</definedName>
    <definedName name="Z_1F8515E8_23DB_4887_A92A_6D07C5A24D26_.wvu.FilterData" localSheetId="0" hidden="1">'SUIVI RETOURS PART 145'!$A$1:$K$1</definedName>
    <definedName name="Z_1FB41FDD_8D98_4D6E_A573_BC3E1A14295F_.wvu.FilterData" localSheetId="0" hidden="1">'SUIVI RETOURS PART 145'!$A$1:$K$603</definedName>
    <definedName name="Z_1FC7EE9F_407B_41F7_870E_9ABEB046058C_.wvu.FilterData" localSheetId="0" hidden="1">'SUIVI RETOURS PART 145'!$A$1:$K$1</definedName>
    <definedName name="Z_1FFCCAF2_5F88_4889_A2B8_5F143242D39C_.wvu.FilterData" localSheetId="0" hidden="1">'SUIVI RETOURS PART 145'!$A$1:$K$592</definedName>
    <definedName name="Z_20542CC6_F689_42BD_B217_3BC7DAAC4843_.wvu.FilterData" localSheetId="0" hidden="1">'SUIVI RETOURS PART 145'!$A$1:$K$597</definedName>
    <definedName name="Z_205523A5_3D44_4311_B9A1_4A9025CA9150_.wvu.FilterData" localSheetId="0" hidden="1">'SUIVI RETOURS PART 145'!$A$1:$K$595</definedName>
    <definedName name="Z_20B6E1A1_18C1_452D_80BC_2AE0BF9F6DA4_.wvu.FilterData" localSheetId="0" hidden="1">'SUIVI RETOURS PART 145'!$A$1:$K$604</definedName>
    <definedName name="Z_20D08A6A_68AD_4A96_8E6F_419477833CB1_.wvu.FilterData" localSheetId="0" hidden="1">'SUIVI RETOURS PART 145'!$A$1:$K$602</definedName>
    <definedName name="Z_210B70B9_B52A_448B_8D73_3C7ABBD5FA84_.wvu.FilterData" localSheetId="0" hidden="1">'SUIVI RETOURS PART 145'!$A$1:$K$597</definedName>
    <definedName name="Z_2149E9B7_4BE4_4BE0_A5D8_6E0C12A2DFB1_.wvu.Cols" localSheetId="0" hidden="1">'SUIVI RETOURS PART 145'!#REF!,'SUIVI RETOURS PART 145'!#REF!,'SUIVI RETOURS PART 145'!$A:$B,'SUIVI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2149E9B7_4BE4_4BE0_A5D8_6E0C12A2DFB1_.wvu.FilterData" localSheetId="2" hidden="1">LISTES!$A$1:$AF$97</definedName>
    <definedName name="Z_2149E9B7_4BE4_4BE0_A5D8_6E0C12A2DFB1_.wvu.FilterData" localSheetId="0" hidden="1">'SUIVI RETOURS PART 145'!$A$1:$K$604</definedName>
    <definedName name="Z_2149E9B7_4BE4_4BE0_A5D8_6E0C12A2DFB1_.wvu.PrintArea" localSheetId="0" hidden="1">'SUIVI RETOURS PART 145'!$A$1:$B$12</definedName>
    <definedName name="Z_21C3470B_6CCA_4528_BC3C_400E85D36D8C_.wvu.FilterData" localSheetId="0" hidden="1">'SUIVI RETOURS PART 145'!$A$1:$K$594</definedName>
    <definedName name="Z_21CBAC1F_DD41_42D7_9E3E_5AB6D3475ABC_.wvu.FilterData" localSheetId="0" hidden="1">'SUIVI RETOURS PART 145'!$A$1:$K$597</definedName>
    <definedName name="Z_21DFE8E5_B27C_4F99_A3FF_F20D09BCD044_.wvu.FilterData" localSheetId="0" hidden="1">'SUIVI RETOURS PART 145'!$A$1:$K$594</definedName>
    <definedName name="Z_22391233_61D1_4FC1_955C_5F3440E276E7_.wvu.FilterData" localSheetId="0" hidden="1">'SUIVI RETOURS PART 145'!$A$1:$K$594</definedName>
    <definedName name="Z_22562D5F_5060_4CD7_91CE_8C7B133688EF_.wvu.FilterData" localSheetId="0" hidden="1">'SUIVI RETOURS PART 145'!$A$1:$K$592</definedName>
    <definedName name="Z_231F6F47_3D51_4E1F_82E6_BD5A25E790A2_.wvu.FilterData" localSheetId="0" hidden="1">'SUIVI RETOURS PART 145'!$A$1:$K$596</definedName>
    <definedName name="Z_23561446_FFD3_4449_B600_B658F89CB6DD_.wvu.FilterData" localSheetId="0" hidden="1">'SUIVI RETOURS PART 145'!$A$1:$K$602</definedName>
    <definedName name="Z_23604AC6_6BB1_4039_BAC9_20306C6EBAFB_.wvu.FilterData" localSheetId="0" hidden="1">'SUIVI RETOURS PART 145'!$A$1:$K$595</definedName>
    <definedName name="Z_237E552A_67AD_433F_9EAB_A2D0721EA4E1_.wvu.FilterData" localSheetId="0" hidden="1">'SUIVI RETOURS PART 145'!$A$1:$K$1</definedName>
    <definedName name="Z_23BBADE6_DA64_4009_9D8C_B790459860D5_.wvu.FilterData" localSheetId="0" hidden="1">'SUIVI RETOURS PART 145'!$A$1:$K$593</definedName>
    <definedName name="Z_23C1823F_6D93_42AC_96E9_FE2C92D8F807_.wvu.FilterData" localSheetId="0" hidden="1">'SUIVI RETOURS PART 145'!$A$1:$K$598</definedName>
    <definedName name="Z_23D4875A_2CDB_41D7_AF7D_04977AB1C3BD_.wvu.FilterData" localSheetId="0" hidden="1">'SUIVI RETOURS PART 145'!$A$1:$K$593</definedName>
    <definedName name="Z_23EF113A_6EBD_45FC_8401_5BDA49CB3C6F_.wvu.FilterData" localSheetId="0" hidden="1">'SUIVI RETOURS PART 145'!$A$1:$K$604</definedName>
    <definedName name="Z_2401A8F1_2243_4C72_B775_F6BDD312DCE8_.wvu.FilterData" localSheetId="0" hidden="1">'SUIVI RETOURS PART 145'!$A$1:$K$1</definedName>
    <definedName name="Z_2495AA60_730A_4CFC_A434_A9CBF7E83D5E_.wvu.FilterData" localSheetId="0" hidden="1">'SUIVI RETOURS PART 145'!$A$1:$K$593</definedName>
    <definedName name="Z_24F28819_A4E7_4500_B3CB_64E7F5970216_.wvu.FilterData" localSheetId="0" hidden="1">'SUIVI RETOURS PART 145'!$A$1:$K$597</definedName>
    <definedName name="Z_251ADD9F_9D63_4B27_8F1B_1DDF4655B7FA_.wvu.FilterData" localSheetId="0" hidden="1">'SUIVI RETOURS PART 145'!$A$1:$K$1</definedName>
    <definedName name="Z_251EB6BB_2E7A_4E82_BEA2_93263512E9C0_.wvu.FilterData" localSheetId="0" hidden="1">'SUIVI RETOURS PART 145'!$A$1:$K$1</definedName>
    <definedName name="Z_2543DC53_D6B7_4BCE_AE43_5B653FCE5D2F_.wvu.FilterData" localSheetId="0" hidden="1">'SUIVI RETOURS PART 145'!$A$1:$P$1</definedName>
    <definedName name="Z_25478B30_8857_47BD_9F01_C35D33897231_.wvu.FilterData" localSheetId="0" hidden="1">'SUIVI RETOURS PART 145'!$A$1:$K$597</definedName>
    <definedName name="Z_254A3E19_13EA_4624_BC56_695063E0D8C2_.wvu.FilterData" localSheetId="0" hidden="1">'SUIVI RETOURS PART 145'!$A$1:$K$602</definedName>
    <definedName name="Z_255D6DED_31A5_4FF2_A069_D233BA9E6FFD_.wvu.FilterData" localSheetId="0" hidden="1">'SUIVI RETOURS PART 145'!$A$1:$K$602</definedName>
    <definedName name="Z_25792C29_DB33_4374_A34E_D112405F0610_.wvu.FilterData" localSheetId="0" hidden="1">'SUIVI RETOURS PART 145'!$A$1:$K$602</definedName>
    <definedName name="Z_2608A1AB_3788_4FD5_90D9_E4F0CA1CB315_.wvu.FilterData" localSheetId="0" hidden="1">'SUIVI RETOURS PART 145'!$A$1:$K$602</definedName>
    <definedName name="Z_262BA163_267F_46D6_AC9A_AF2BA8297C15_.wvu.FilterData" localSheetId="0" hidden="1">'SUIVI RETOURS PART 145'!$A$1:$K$597</definedName>
    <definedName name="Z_270E0129_8747_40EF_A986_8E68F858DF29_.wvu.FilterData" localSheetId="0" hidden="1">'SUIVI RETOURS PART 145'!$A$1:$K$1</definedName>
    <definedName name="Z_271D2C91_357A_47AB_B87D_F70EB7C0F53D_.wvu.FilterData" localSheetId="0" hidden="1">'SUIVI RETOURS PART 145'!$A$1:$K$602</definedName>
    <definedName name="Z_27490E09_C288_4EF7_BD16_5A0029C61937_.wvu.FilterData" localSheetId="0" hidden="1">'SUIVI RETOURS PART 145'!$A$1:$K$597</definedName>
    <definedName name="Z_275459C6_2402_4618_8243_B9F566A1D626_.wvu.FilterData" localSheetId="0" hidden="1">'SUIVI RETOURS PART 145'!$A$1:$K$592</definedName>
    <definedName name="Z_277FB988_E87F_43BF_A143_C3E65C8638E5_.wvu.FilterData" localSheetId="0" hidden="1">'SUIVI RETOURS PART 145'!$A$1:$K$592</definedName>
    <definedName name="Z_2780727D_2590_4B85_8756_0E7A12FACFFA_.wvu.FilterData" localSheetId="0" hidden="1">'SUIVI RETOURS PART 145'!$A$1:$K$76</definedName>
    <definedName name="Z_27F6787B_D08A_4DC3_9E50_432EF76FC597_.wvu.FilterData" localSheetId="0" hidden="1">'SUIVI RETOURS PART 145'!$A$1:$K$604</definedName>
    <definedName name="Z_27FB5ECD_5876_4E0E_ADE1_33F20E4BA548_.wvu.FilterData" localSheetId="0" hidden="1">'SUIVI RETOURS PART 145'!$A$1:$K$592</definedName>
    <definedName name="Z_2809FC30_FF69_46C3_BEC8_60D8789B824A_.wvu.FilterData" localSheetId="0" hidden="1">'SUIVI RETOURS PART 145'!$A$1:$K$602</definedName>
    <definedName name="Z_282688AC_239E_4A57_B055_97B8D0A8FF2A_.wvu.FilterData" localSheetId="0" hidden="1">'SUIVI RETOURS PART 145'!$A$1:$K$598</definedName>
    <definedName name="Z_28409859_F151_45BB_829F_CCF6C1DAE89F_.wvu.FilterData" localSheetId="0" hidden="1">'SUIVI RETOURS PART 145'!$A$1:$K$596</definedName>
    <definedName name="Z_2848E9FA_2931_4F2B_A1FB_E2B160FB9DA7_.wvu.FilterData" localSheetId="0" hidden="1">'SUIVI RETOURS PART 145'!$A$1:$K$1</definedName>
    <definedName name="Z_2850D425_3D95_4434_8EAC_BD70295DD8D8_.wvu.Cols" localSheetId="0" hidden="1">'SUIVI RETOURS PART 145'!#REF!,'SUIVI RETOURS PART 145'!#REF!,'SUIVI RETOURS PART 145'!#REF!,'SUIVI RETOURS PART 145'!#REF!,'SUIVI RETOURS PART 145'!$A:$A,'SUIVI RETOURS PART 145'!$B:$B,'SUIVI RETOURS PART 145'!$C:$G,'SUIVI RETOURS PART 145'!$I:$K</definedName>
    <definedName name="Z_2850D425_3D95_4434_8EAC_BD70295DD8D8_.wvu.FilterData" localSheetId="0" hidden="1">'SUIVI RETOURS PART 145'!$A$1:$K$594</definedName>
    <definedName name="Z_2850D425_3D95_4434_8EAC_BD70295DD8D8_.wvu.PrintArea" localSheetId="0" hidden="1">'SUIVI RETOURS PART 145'!$A$1:$B$15</definedName>
    <definedName name="Z_2878C653_2429_4586_9C7A_668921CDBCC7_.wvu.FilterData" localSheetId="0" hidden="1">'SUIVI RETOURS PART 145'!$A$1:$K$1</definedName>
    <definedName name="Z_28C02DC2_A3DD_4BAC_B8A8_8149A700ABD0_.wvu.Cols" localSheetId="0" hidden="1">'SUIVI RETOURS PART 145'!#REF!,'SUIVI RETOURS PART 145'!#REF!,'SUIVI RETOURS PART 145'!#REF!,'SUIVI RETOURS PART 145'!#REF!,'SUIVI RETOURS PART 145'!#REF!,'SUIVI RETOURS PART 145'!#REF!,'SUIVI RETOURS PART 145'!$C:$K,'SUIVI RETOURS PART 145'!#REF!,'SUIVI RETOURS PART 145'!#REF!,'SUIVI RETOURS PART 145'!#REF!,'SUIVI RETOURS PART 145'!#REF!,'SUIVI RETOURS PART 145'!#REF!,'SUIVI RETOURS PART 145'!#REF!</definedName>
    <definedName name="Z_28C02DC2_A3DD_4BAC_B8A8_8149A700ABD0_.wvu.FilterData" localSheetId="0" hidden="1">'SUIVI RETOURS PART 145'!$A$1:$K$598</definedName>
    <definedName name="Z_28C02DC2_A3DD_4BAC_B8A8_8149A700ABD0_.wvu.PrintArea" localSheetId="0" hidden="1">'SUIVI RETOURS PART 145'!$A$1:$B$15</definedName>
    <definedName name="Z_28DBBBB1_EFFB_40C9_B335_27DAC7558029_.wvu.FilterData" localSheetId="0" hidden="1">'SUIVI RETOURS PART 145'!$A$1:$K$602</definedName>
    <definedName name="Z_28DE9D56_8C40_4A39_B923_66154BC216C7_.wvu.FilterData" localSheetId="0" hidden="1">'SUIVI RETOURS PART 145'!$A$1:$K$597</definedName>
    <definedName name="Z_28FEBA9A_3D89_41AE_9129_52499C64948B_.wvu.FilterData" localSheetId="0" hidden="1">'SUIVI RETOURS PART 145'!$A$1:$K$604</definedName>
    <definedName name="Z_290B7C17_8DDB_4E28_B913_DFB12650A615_.wvu.FilterData" localSheetId="0" hidden="1">'SUIVI RETOURS PART 145'!$A$1:$K$602</definedName>
    <definedName name="Z_2923EA46_7F99_4D6D_AF5F_A9B55F3316F4_.wvu.FilterData" localSheetId="0" hidden="1">'SUIVI RETOURS PART 145'!$A$1:$K$602</definedName>
    <definedName name="Z_2928D81E_313B_4A50_A162_D62AC3C8C81F_.wvu.FilterData" localSheetId="0" hidden="1">'SUIVI RETOURS PART 145'!$A$1:$K$602</definedName>
    <definedName name="Z_29990C6D_4C76_4BCE_9E37_40DC8F2D1CBD_.wvu.FilterData" localSheetId="0" hidden="1">'SUIVI RETOURS PART 145'!$A$1:$K$593</definedName>
    <definedName name="Z_29D0BB78_DEB4_4793_8C92_118552388E4E_.wvu.FilterData" localSheetId="0" hidden="1">'SUIVI RETOURS PART 145'!$A$1:$K$1</definedName>
    <definedName name="Z_29E1057B_E351_4557_8889_4223E86960D3_.wvu.FilterData" localSheetId="0" hidden="1">'SUIVI RETOURS PART 145'!$A$1:$K$592</definedName>
    <definedName name="Z_2A377712_C19F_45B5_A6BD_975A159B00EF_.wvu.FilterData" localSheetId="0" hidden="1">'SUIVI RETOURS PART 145'!$A$1:$K$1</definedName>
    <definedName name="Z_2A965F20_AAE3_4E3E_87CC_F31E19F5213E_.wvu.FilterData" localSheetId="0" hidden="1">'SUIVI RETOURS PART 145'!$A$1:$K$1</definedName>
    <definedName name="Z_2AE2A99A_6BCA_40E9_9421_71B7D57E5DF9_.wvu.FilterData" localSheetId="0" hidden="1">'SUIVI RETOURS PART 145'!$A$1:$K$602</definedName>
    <definedName name="Z_2B4DFA26_740B_4EAF_8FAC_6DE04CF61976_.wvu.FilterData" localSheetId="0" hidden="1">'SUIVI RETOURS PART 145'!$A$1:$K$1</definedName>
    <definedName name="Z_2B7256D4_1DAA_4C22_A9DA_DC9342C05FC5_.wvu.FilterData" localSheetId="0" hidden="1">'SUIVI RETOURS PART 145'!$A$1:$K$598</definedName>
    <definedName name="Z_2BE80277_A29F_448B_A943_9EC70676A50D_.wvu.FilterData" localSheetId="0" hidden="1">'SUIVI RETOURS PART 145'!$A$1:$K$602</definedName>
    <definedName name="Z_2C0EEDAD_CAAC_4B58_AE58_DB9D1BE556C4_.wvu.FilterData" localSheetId="0" hidden="1">'SUIVI RETOURS PART 145'!$A$1:$K$604</definedName>
    <definedName name="Z_2C616C9F_7FDF_4200_ACA5_B6C86459135B_.wvu.FilterData" localSheetId="0" hidden="1">'SUIVI RETOURS PART 145'!$A$1:$K$76</definedName>
    <definedName name="Z_2C7DD5E3_4A3E_4690_BF6F_1FBAC882B890_.wvu.FilterData" localSheetId="0" hidden="1">'SUIVI RETOURS PART 145'!$A$1:$K$1</definedName>
    <definedName name="Z_2C8DA9C9_6600_40C9_BD93_B2C9E9AD8B17_.wvu.FilterData" localSheetId="0" hidden="1">'SUIVI RETOURS PART 145'!$A$1:$K$593</definedName>
    <definedName name="Z_2C8F3967_AB36_4AFA_8B0E_500CA1980C29_.wvu.FilterData" localSheetId="0" hidden="1">'SUIVI RETOURS PART 145'!$A$1:$K$597</definedName>
    <definedName name="Z_2D07591B_FD88_499E_BDEB_64729C1420BA_.wvu.FilterData" localSheetId="0" hidden="1">'SUIVI RETOURS PART 145'!$A$1:$K$1</definedName>
    <definedName name="Z_2D1B1441_E774_4993_B659_59516A5700DE_.wvu.FilterData" localSheetId="0" hidden="1">'SUIVI RETOURS PART 145'!$A$1:$K$597</definedName>
    <definedName name="Z_2D3BA889_B029_4691_9884_38FED3F28797_.wvu.FilterData" localSheetId="0" hidden="1">'SUIVI RETOURS PART 145'!$A$1:$K$602</definedName>
    <definedName name="Z_2E78830D_1684_41C5_83BD_8BCD153E363C_.wvu.FilterData" localSheetId="0" hidden="1">'SUIVI RETOURS PART 145'!$A$1:$K$1</definedName>
    <definedName name="Z_2EC96B80_7504_4824_B67F_3E9548345E37_.wvu.FilterData" localSheetId="0" hidden="1">'SUIVI RETOURS PART 145'!$A$1:$K$593</definedName>
    <definedName name="Z_2ED7290F_7D61_484D_A42A_21AA2012CC57_.wvu.FilterData" localSheetId="0" hidden="1">'SUIVI RETOURS PART 145'!$A$1:$K$597</definedName>
    <definedName name="Z_2ED83373_2B70_4C72_A70A_E897DCEC376B_.wvu.FilterData" localSheetId="0" hidden="1">'SUIVI RETOURS PART 145'!$A$1:$K$602</definedName>
    <definedName name="Z_2EDB6FC7_0209_417C_B601_6B55D7947E9C_.wvu.FilterData" localSheetId="0" hidden="1">'SUIVI RETOURS PART 145'!$A$1:$K$603</definedName>
    <definedName name="Z_2F167216_E687_4565_98D3_10F4464681ED_.wvu.FilterData" localSheetId="0" hidden="1">'SUIVI RETOURS PART 145'!$A$1:$K$593</definedName>
    <definedName name="Z_2F31C5CF_4138_4191_A0CC_79D8EE197042_.wvu.FilterData" localSheetId="0" hidden="1">'SUIVI RETOURS PART 145'!$A$1:$K$598</definedName>
    <definedName name="Z_2F3CA61C_82F7_4622_95A1_01C9F9AE7B3A_.wvu.FilterData" localSheetId="0" hidden="1">'SUIVI RETOURS PART 145'!$A$1:$K$603</definedName>
    <definedName name="Z_2F43B3B6_FC3B_4EB4_A175_D64A0FB6E5AA_.wvu.FilterData" localSheetId="0" hidden="1">'SUIVI RETOURS PART 145'!$A$1:$K$1</definedName>
    <definedName name="Z_2FE431FB_706C_4419_87B3_A5CC8D7784DC_.wvu.FilterData" localSheetId="0" hidden="1">'SUIVI RETOURS PART 145'!$A$1:$K$603</definedName>
    <definedName name="Z_2FF9AACA_837B_4E01_94DE_7D7806498D7D_.wvu.FilterData" localSheetId="0" hidden="1">'SUIVI RETOURS PART 145'!$A$1:$K$602</definedName>
    <definedName name="Z_301CC7E4_7814_479C_AB88_8DEC889B727B_.wvu.FilterData" localSheetId="0" hidden="1">'SUIVI RETOURS PART 145'!$A$1:$K$602</definedName>
    <definedName name="Z_3022CBCA_0A2A_4B71_9FEA_5C07663CFAD6_.wvu.FilterData" localSheetId="0" hidden="1">'SUIVI RETOURS PART 145'!$A$1:$K$598</definedName>
    <definedName name="Z_302B8219_02C0_4871_9BD5_A4A4F4F8FC54_.wvu.FilterData" localSheetId="0" hidden="1">'SUIVI RETOURS PART 145'!$A$1:$K$597</definedName>
    <definedName name="Z_3081AB6D_A2B3_40E6_B85D_FB93D9487D23_.wvu.FilterData" localSheetId="0" hidden="1">'SUIVI RETOURS PART 145'!$A$1:$K$1</definedName>
    <definedName name="Z_30D0982C_E7B4_42A2_BCC6_C0B4A691B0CA_.wvu.FilterData" localSheetId="0" hidden="1">'SUIVI RETOURS PART 145'!$A$1:$K$593</definedName>
    <definedName name="Z_30D627D4_563B_44D9_A49B_E31A6C1009BA_.wvu.FilterData" localSheetId="0" hidden="1">'SUIVI RETOURS PART 145'!$A$1:$K$602</definedName>
    <definedName name="Z_30F08377_86EC_41CA_81A8_4AC2DAC268B4_.wvu.FilterData" localSheetId="0" hidden="1">'SUIVI RETOURS PART 145'!$A$1:$K$594</definedName>
    <definedName name="Z_314EE295_477A_47AC_B600_9054E908CEAC_.wvu.FilterData" localSheetId="0" hidden="1">'SUIVI RETOURS PART 145'!$A$1:$K$602</definedName>
    <definedName name="Z_315CA0B4_3249_455F_BA68_837BA006ACD5_.wvu.FilterData" localSheetId="0" hidden="1">'SUIVI RETOURS PART 145'!$A$1:$L$592</definedName>
    <definedName name="Z_3167E66D_86F3_4678_AE11_BC1DDADC35A6_.wvu.FilterData" localSheetId="0" hidden="1">'SUIVI RETOURS PART 145'!$A$1:$K$593</definedName>
    <definedName name="Z_317DB092_F3B0_4794_85D2_A8D6715693F7_.wvu.FilterData" localSheetId="0" hidden="1">'SUIVI RETOURS PART 145'!$A$1:$K$594</definedName>
    <definedName name="Z_3198CEFE_8BAF_4820_B08E_57DB9CC77CFE_.wvu.FilterData" localSheetId="0" hidden="1">'SUIVI RETOURS PART 145'!$A$1:$K$593</definedName>
    <definedName name="Z_32792807_22E0_4829_94BA_3171AA97F9D9_.wvu.FilterData" localSheetId="0" hidden="1">'SUIVI RETOURS PART 145'!$A$1:$K$1</definedName>
    <definedName name="Z_32B0FFC5_1621_488A_9C27_F95F93E853F6_.wvu.FilterData" localSheetId="0" hidden="1">'SUIVI RETOURS PART 145'!$A$1:$K$593</definedName>
    <definedName name="Z_32CA00DE_C0D0_4540_B84E_AD7BF2690E3B_.wvu.FilterData" localSheetId="0" hidden="1">'SUIVI RETOURS PART 145'!$A$1:$K$597</definedName>
    <definedName name="Z_32DB6CD7_B755_44CF_B024_1E716B8D64DB_.wvu.FilterData" localSheetId="0" hidden="1">'SUIVI RETOURS PART 145'!$A$1:$K$598</definedName>
    <definedName name="Z_33156878_F71D_435B_9A71_E74B95C806B0_.wvu.FilterData" localSheetId="0" hidden="1">'SUIVI RETOURS PART 145'!$A$1:$K$593</definedName>
    <definedName name="Z_33266A65_0C30_4049_AC3A_5E5111599679_.wvu.FilterData" localSheetId="0" hidden="1">'SUIVI RETOURS PART 145'!$A$1:$K$597</definedName>
    <definedName name="Z_334D03AF_4194_42A9_83EB_861B2AB86222_.wvu.FilterData" localSheetId="0" hidden="1">'SUIVI RETOURS PART 145'!$A$1:$K$597</definedName>
    <definedName name="Z_3394F88C_D661_4A21_9539_5FFB254EA296_.wvu.FilterData" localSheetId="0" hidden="1">'SUIVI RETOURS PART 145'!$A$1:$K$593</definedName>
    <definedName name="Z_33A6401C_485E_4C83_8B46_0F63EA11AEE5_.wvu.FilterData" localSheetId="0" hidden="1">'SUIVI RETOURS PART 145'!$A$1:$K$595</definedName>
    <definedName name="Z_33AE6D04_DB1C_45F2_B935_5DB8C151796B_.wvu.FilterData" localSheetId="0" hidden="1">'SUIVI RETOURS PART 145'!$A$1:$K$594</definedName>
    <definedName name="Z_33E29F80_D2ED_4752_99BB_BCEBE1A2642B_.wvu.FilterData" localSheetId="0" hidden="1">'SUIVI RETOURS PART 145'!$A$1:$K$76</definedName>
    <definedName name="Z_33F60304_5262_456F_BE7B_C3E698C700C5_.wvu.FilterData" localSheetId="0" hidden="1">'SUIVI RETOURS PART 145'!$A$1:$K$593</definedName>
    <definedName name="Z_34630390_CB0E_4917_839D_D81BCD1873C4_.wvu.FilterData" localSheetId="0" hidden="1">'SUIVI RETOURS PART 145'!$A$1:$K$597</definedName>
    <definedName name="Z_3546D6BF_66D4_4C5F_BF6F_09493B7B8C3D_.wvu.FilterData" localSheetId="0" hidden="1">'SUIVI RETOURS PART 145'!$A$1:$K$603</definedName>
    <definedName name="Z_3628E8C2_36C2_4F4E_AF04_D2B76D519302_.wvu.FilterData" localSheetId="0" hidden="1">'SUIVI RETOURS PART 145'!$A$1:$K$595</definedName>
    <definedName name="Z_364A2751_9F33_4144_9087_DC6A826AE763_.wvu.FilterData" localSheetId="0" hidden="1">'SUIVI RETOURS PART 145'!$A$1:$K$597</definedName>
    <definedName name="Z_3697D453_EE74_4928_A4CF_D122EB98DE04_.wvu.FilterData" localSheetId="0" hidden="1">'SUIVI RETOURS PART 145'!$A$1:$K$602</definedName>
    <definedName name="Z_377EE0AE_A8F6_4D0C_BC65_05C72D03057B_.wvu.FilterData" localSheetId="0" hidden="1">'SUIVI RETOURS PART 145'!$A$1:$K$604</definedName>
    <definedName name="Z_3798FA24_FABE_4AA4_A5C0_C6CDE2FC3AD7_.wvu.FilterData" localSheetId="0" hidden="1">'SUIVI RETOURS PART 145'!$A$1:$K$595</definedName>
    <definedName name="Z_38712D81_06C9_4930_96FD_BBFB5D91B3B1_.wvu.FilterData" localSheetId="0" hidden="1">'SUIVI RETOURS PART 145'!$A$1:$K$593</definedName>
    <definedName name="Z_38991B3B_89C4_4EC3_BDBD_A24591DEACD8_.wvu.FilterData" localSheetId="0" hidden="1">'SUIVI RETOURS PART 145'!$A$1:$K$593</definedName>
    <definedName name="Z_38D770C2_CD00_4211_8D4B_85AC8841D68B_.wvu.FilterData" localSheetId="0" hidden="1">'SUIVI RETOURS PART 145'!$A$1:$K$604</definedName>
    <definedName name="Z_39197B70_F5D7_4739_BB89_5A5B31189A6C_.wvu.FilterData" localSheetId="0" hidden="1">'SUIVI RETOURS PART 145'!$A$1:$K$76</definedName>
    <definedName name="Z_394E7E61_A235_42BC_80B1_EECD5279D8B8_.wvu.FilterData" localSheetId="0" hidden="1">'SUIVI RETOURS PART 145'!$A$1:$K$593</definedName>
    <definedName name="Z_396CC15E_5497_4793_9C12_ADA5D14D46BC_.wvu.FilterData" localSheetId="0" hidden="1">'SUIVI RETOURS PART 145'!$A$1:$K$594</definedName>
    <definedName name="Z_39CC41B4_4EAC_4BA4_8F91_2FC2B4B37591_.wvu.FilterData" localSheetId="0" hidden="1">'SUIVI RETOURS PART 145'!$A$1:$K$593</definedName>
    <definedName name="Z_3A261B4E_9EDF_4374_A07A_4E783FCDC8CB_.wvu.FilterData" localSheetId="0" hidden="1">'SUIVI RETOURS PART 145'!$A$1:$K$76</definedName>
    <definedName name="Z_3AD42795_7279_4A49_A221_469C229C4A95_.wvu.FilterData" localSheetId="0" hidden="1">'SUIVI RETOURS PART 145'!$A$1:$K$593</definedName>
    <definedName name="Z_3AE4413B_CE98_41C7_A5F3_A55AF20BB46D_.wvu.FilterData" localSheetId="0" hidden="1">'SUIVI RETOURS PART 145'!$A$1:$K$604</definedName>
    <definedName name="Z_3AED5F0B_6DC6_4E8B_A663_11AB11C16725_.wvu.FilterData" localSheetId="0" hidden="1">'SUIVI RETOURS PART 145'!$A$1:$K$1</definedName>
    <definedName name="Z_3B060B40_5144_44F1_B218_3F597FB764C0_.wvu.FilterData" localSheetId="0" hidden="1">'SUIVI RETOURS PART 145'!$A$1:$K$592</definedName>
    <definedName name="Z_3B0820B7_B349_472C_9C28_F12CFFF2E39F_.wvu.FilterData" localSheetId="0" hidden="1">'SUIVI RETOURS PART 145'!$A$1:$K$1</definedName>
    <definedName name="Z_3B3268E3_15AE_43EF_AD92_8A6D67A749D0_.wvu.FilterData" localSheetId="0" hidden="1">'SUIVI RETOURS PART 145'!$A$1:$K$596</definedName>
    <definedName name="Z_3B368ED9_88C9_421C_8C54_C85882602723_.wvu.FilterData" localSheetId="0" hidden="1">'SUIVI RETOURS PART 145'!$A$1:$K$76</definedName>
    <definedName name="Z_3B6C7ADC_E7D8_409B_BE51_168F2E7AF19D_.wvu.FilterData" localSheetId="0" hidden="1">'SUIVI RETOURS PART 145'!$A$1:$K$602</definedName>
    <definedName name="Z_3B90671E_A51B_4BA4_9950_5D9E0C8DE38D_.wvu.FilterData" localSheetId="0" hidden="1">'SUIVI RETOURS PART 145'!$A$1:$K$593</definedName>
    <definedName name="Z_3B9D748B_8E6F_4987_A018_B0E9C6DFF8F4_.wvu.FilterData" localSheetId="0" hidden="1">'SUIVI RETOURS PART 145'!$A$1:$K$602</definedName>
    <definedName name="Z_3BA9B7B9_B8F5_4E9F_BF97_17D148F2DD11_.wvu.FilterData" localSheetId="0" hidden="1">'SUIVI RETOURS PART 145'!$A$1:$K$602</definedName>
    <definedName name="Z_3BDAD4C4_C4F8_460B_909B_F022B7BDCB96_.wvu.FilterData" localSheetId="0" hidden="1">'SUIVI RETOURS PART 145'!$A$1:$K$1</definedName>
    <definedName name="Z_3BDB3441_6E02_4AFE_B5D6_9E2526FAC885_.wvu.FilterData" localSheetId="0" hidden="1">'SUIVI RETOURS PART 145'!$A$1:$K$76</definedName>
    <definedName name="Z_3BE49BE4_0DC0_4F78_9FC1_5B9A022BD5AB_.wvu.FilterData" localSheetId="0" hidden="1">'SUIVI RETOURS PART 145'!$A$1:$K$1</definedName>
    <definedName name="Z_3BF02FA7_3065_4756_AB0C_33CDF59910BF_.wvu.FilterData" localSheetId="0" hidden="1">'SUIVI RETOURS PART 145'!$A$1:$K$597</definedName>
    <definedName name="Z_3C15AA69_35D0_4AE9_BBC2_00443D4A56CE_.wvu.FilterData" localSheetId="0" hidden="1">'SUIVI RETOURS PART 145'!$A$1:$K$604</definedName>
    <definedName name="Z_3C41A1F5_EE9A_47BD_82FC_65A9583199AC_.wvu.FilterData" localSheetId="0" hidden="1">'SUIVI RETOURS PART 145'!$A$1:$K$597</definedName>
    <definedName name="Z_3C47259E_0530_4E85_B483_D7911C0D67ED_.wvu.FilterData" localSheetId="0" hidden="1">'SUIVI RETOURS PART 145'!$A$1:$K$597</definedName>
    <definedName name="Z_3CADE421_500E_40E8_A543_2AB76416C588_.wvu.FilterData" localSheetId="0" hidden="1">'SUIVI RETOURS PART 145'!$A$1:$K$597</definedName>
    <definedName name="Z_3CE7948A_63C5_449E_A3E0_519785664741_.wvu.FilterData" localSheetId="0" hidden="1">'SUIVI RETOURS PART 145'!$A$1:$K$604</definedName>
    <definedName name="Z_3D020B47_1153_487B_87EF_7CED72245577_.wvu.FilterData" localSheetId="0" hidden="1">'SUIVI RETOURS PART 145'!$A$1:$K$593</definedName>
    <definedName name="Z_3D215854_43E1_4996_A868_3262164D5637_.wvu.FilterData" localSheetId="0" hidden="1">'SUIVI RETOURS PART 145'!$A$1:$K$602</definedName>
    <definedName name="Z_3D2D48D7_79A4_4E6B_A623_00E91545E178_.wvu.FilterData" localSheetId="0" hidden="1">'SUIVI RETOURS PART 145'!$A$1:$K$593</definedName>
    <definedName name="Z_3D40C044_D3F4_4C34_AACE_8C136F7C322A_.wvu.FilterData" localSheetId="0" hidden="1">'SUIVI RETOURS PART 145'!$A$1:$K$593</definedName>
    <definedName name="Z_3DA3D900_98CE_44C2_9AE0_B94D3CC789D0_.wvu.FilterData" localSheetId="0" hidden="1">'SUIVI RETOURS PART 145'!$A$1:$K$602</definedName>
    <definedName name="Z_3DD9CCA4_4357_408D_8BEF_F37AE9BCC734_.wvu.FilterData" localSheetId="0" hidden="1">'SUIVI RETOURS PART 145'!$A$1:$K$597</definedName>
    <definedName name="Z_3DF0DE31_3956_42DD_9E12_742669A8BAB1_.wvu.FilterData" localSheetId="0" hidden="1">'SUIVI RETOURS PART 145'!$A$1:$K$597</definedName>
    <definedName name="Z_3E1E3DA4_ADDD_48A2_96B0_71AC80922D81_.wvu.Cols" localSheetId="0" hidden="1">'SUIVI RETOURS PART 145'!#REF!,'SUIVI RETOURS PART 145'!#REF!,'SUIVI RETOURS PART 145'!#REF!,'SUIVI RETOURS PART 145'!$A:$B,'SUIVI RETOURS PART 145'!#REF!,'SUIVI RETOURS PART 145'!#REF!,'SUIVI RETOURS PART 145'!$C:$K,'SUIVI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3E1E3DA4_ADDD_48A2_96B0_71AC80922D81_.wvu.FilterData" localSheetId="2" hidden="1">LISTES!$A$1:$AF$97</definedName>
    <definedName name="Z_3E1E3DA4_ADDD_48A2_96B0_71AC80922D81_.wvu.FilterData" localSheetId="0" hidden="1">'SUIVI RETOURS PART 145'!$A$1:$K$604</definedName>
    <definedName name="Z_3EA1246E_32E8_4CC6_8DBF_B942F3381D9F_.wvu.Cols" localSheetId="0" hidden="1">'SUIVI RETOURS PART 145'!#REF!</definedName>
    <definedName name="Z_3EA1246E_32E8_4CC6_8DBF_B942F3381D9F_.wvu.FilterData" localSheetId="0" hidden="1">'SUIVI RETOURS PART 145'!$A$1:$K$602</definedName>
    <definedName name="Z_3EAD4DF7_0705_44A4_825A_49A6EEC207BA_.wvu.FilterData" localSheetId="2" hidden="1">LISTES!$A$1:$AF$97</definedName>
    <definedName name="Z_3EAD4DF7_0705_44A4_825A_49A6EEC207BA_.wvu.FilterData" localSheetId="0" hidden="1">'SUIVI RETOURS PART 145'!$A$1:$P$1</definedName>
    <definedName name="Z_3EAD4DF7_0705_44A4_825A_49A6EEC207BA_.wvu.PrintArea" localSheetId="0" hidden="1">'SUIVI RETOURS PART 145'!$A$1:$B$15</definedName>
    <definedName name="Z_3F67971C_D11A_41AB_96F5_B8EE011CF619_.wvu.FilterData" localSheetId="0" hidden="1">'SUIVI RETOURS PART 145'!$A$1:$K$1</definedName>
    <definedName name="Z_40861256_3A08_42EA_AA9B_E6A9CD59D59F_.wvu.FilterData" localSheetId="0" hidden="1">'SUIVI RETOURS PART 145'!$A$1:$K$593</definedName>
    <definedName name="Z_40C21974_3BD5_4133_BD37_2B98ADC08E89_.wvu.FilterData" localSheetId="0" hidden="1">'SUIVI RETOURS PART 145'!$A$1:$K$1</definedName>
    <definedName name="Z_410A58A8_3743_41BC_888F_BE0995B233C3_.wvu.FilterData" localSheetId="0" hidden="1">'SUIVI RETOURS PART 145'!$A$1:$K$593</definedName>
    <definedName name="Z_41580A45_6C69_477E_9804_FE28AF1B0A72_.wvu.FilterData" localSheetId="0" hidden="1">'SUIVI RETOURS PART 145'!$A$1:$K$602</definedName>
    <definedName name="Z_41906514_7510_4261_82FD_87FA913B2EDC_.wvu.FilterData" localSheetId="0" hidden="1">'SUIVI RETOURS PART 145'!$A$1:$K$1</definedName>
    <definedName name="Z_41D6039E_737B_4779_8933_28B19554AD99_.wvu.FilterData" localSheetId="0" hidden="1">'SUIVI RETOURS PART 145'!$A$1:$K$1</definedName>
    <definedName name="Z_41FBDCF1_58B9_4D04_8D6E_704209A58881_.wvu.FilterData" localSheetId="0" hidden="1">'SUIVI RETOURS PART 145'!$A$1:$K$597</definedName>
    <definedName name="Z_420425D4_36C4_4DFE_9D65_7D6831C0E304_.wvu.FilterData" localSheetId="0" hidden="1">'SUIVI RETOURS PART 145'!$A$1:$K$76</definedName>
    <definedName name="Z_420E6ECF_6A47_44B5_A5BD_1E77089C1BF2_.wvu.FilterData" localSheetId="0" hidden="1">'SUIVI RETOURS PART 145'!$A$1:$K$597</definedName>
    <definedName name="Z_4253A960_484F_4E2F_8B92_2B2FFF9238B0_.wvu.FilterData" localSheetId="0" hidden="1">'SUIVI RETOURS PART 145'!$A$1:$K$1</definedName>
    <definedName name="Z_42D30F69_BB07_495B_8561_A52396502C25_.wvu.FilterData" localSheetId="0" hidden="1">'SUIVI RETOURS PART 145'!$A$1:$K$1</definedName>
    <definedName name="Z_42DE324F_B39E_42D6_86CB_29088EF5F051_.wvu.FilterData" localSheetId="0" hidden="1">'SUIVI RETOURS PART 145'!$A$1:$K$602</definedName>
    <definedName name="Z_42DE73BC_54B9_41C9_86C5_F258515AB132_.wvu.FilterData" localSheetId="0" hidden="1">'SUIVI RETOURS PART 145'!$A$1:$K$76</definedName>
    <definedName name="Z_42DF389F_BA05_4101_8547_844DF51E6594_.wvu.FilterData" localSheetId="0" hidden="1">'SUIVI RETOURS PART 145'!$A$1:$K$1</definedName>
    <definedName name="Z_42E5CE70_811A_49ED_AE1B_295666F8EA19_.wvu.FilterData" localSheetId="0" hidden="1">'SUIVI RETOURS PART 145'!$A$1:$K$602</definedName>
    <definedName name="Z_42FAAEE6_E4EB_4937_ABFE_1176F84781CD_.wvu.FilterData" localSheetId="0" hidden="1">'SUIVI RETOURS PART 145'!$A$1:$K$593</definedName>
    <definedName name="Z_4314D7D0_E2AA_486D_9E3D_38E15AC8D17C_.wvu.FilterData" localSheetId="0" hidden="1">'SUIVI RETOURS PART 145'!$A$1:$K$593</definedName>
    <definedName name="Z_436397BE_8004_4BDB_AFC0_8406DF766775_.wvu.FilterData" localSheetId="0" hidden="1">'SUIVI RETOURS PART 145'!$A$1:$K$594</definedName>
    <definedName name="Z_436823BB_CAC3_4A51_9BFF_A5710002B0F2_.wvu.FilterData" localSheetId="0" hidden="1">'SUIVI RETOURS PART 145'!$A$1:$K$602</definedName>
    <definedName name="Z_438C12C3_90FB_4B59_A6C0_81C0336C012F_.wvu.FilterData" localSheetId="0" hidden="1">'SUIVI RETOURS PART 145'!$A$1:$K$597</definedName>
    <definedName name="Z_43A2FCFC_99AC_4733_A7AE_84419D4D8F32_.wvu.FilterData" localSheetId="0" hidden="1">'SUIVI RETOURS PART 145'!$A$1:$K$1</definedName>
    <definedName name="Z_43B16B95_3C34_4820_B44C_45D02BD04FD0_.wvu.FilterData" localSheetId="0" hidden="1">'SUIVI RETOURS PART 145'!$A$1:$K$592</definedName>
    <definedName name="Z_43DBBC7F_AD7D_4DCA_982D_85F145402F0C_.wvu.FilterData" localSheetId="0" hidden="1">'SUIVI RETOURS PART 145'!$A$1:$K$1</definedName>
    <definedName name="Z_43EF0F31_2820_49CA_9ABF_30A7ACC3EFED_.wvu.FilterData" localSheetId="0" hidden="1">'SUIVI RETOURS PART 145'!$A$1:$K$597</definedName>
    <definedName name="Z_4421F3D4_C6D2_40C7_91C9_DA55804AA567_.wvu.FilterData" localSheetId="0" hidden="1">'SUIVI RETOURS PART 145'!$A$1:$K$1</definedName>
    <definedName name="Z_44856E5D_28A5_4301_8EA9_2A377DBF03E2_.wvu.FilterData" localSheetId="0" hidden="1">'SUIVI RETOURS PART 145'!$A$1:$K$1</definedName>
    <definedName name="Z_44969284_27AC_4EC6_903F_86D03E083A77_.wvu.FilterData" localSheetId="0" hidden="1">'SUIVI RETOURS PART 145'!$A$1:$K$1</definedName>
    <definedName name="Z_44B41073_00C0_499B_B0A5_166FE86DA01E_.wvu.FilterData" localSheetId="0" hidden="1">'SUIVI RETOURS PART 145'!$A$1:$K$597</definedName>
    <definedName name="Z_4510FB5A_A217_46C5_9C1C_52A2E79AD42A_.wvu.Cols" localSheetId="0" hidden="1">'SUIVI RETOURS PART 145'!#REF!,'SUIVI RETOURS PART 145'!#REF!,'SUIVI RETOURS PART 145'!#REF!,'SUIVI RETOURS PART 145'!#REF!,'SUIVI RETOURS PART 145'!$A:$B,'SUIVI RETOURS PART 145'!#REF!,'SUIVI RETOURS PART 145'!#REF!,'SUIVI RETOURS PART 145'!$C:$K,'SUIVI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4510FB5A_A217_46C5_9C1C_52A2E79AD42A_.wvu.FilterData" localSheetId="2" hidden="1">LISTES!$A$1:$AF$97</definedName>
    <definedName name="Z_4510FB5A_A217_46C5_9C1C_52A2E79AD42A_.wvu.FilterData" localSheetId="0" hidden="1">'SUIVI RETOURS PART 145'!$A$1:$K$604</definedName>
    <definedName name="Z_458DB53B_0228_4E03_87BE_A2837F20DE58_.wvu.FilterData" localSheetId="0" hidden="1">'SUIVI RETOURS PART 145'!$A$1:$K$593</definedName>
    <definedName name="Z_45921FB2_32A9_411E_9B6A_7AFE6E6BBD54_.wvu.FilterData" localSheetId="0" hidden="1">'SUIVI RETOURS PART 145'!$A$1:$K$1</definedName>
    <definedName name="Z_45C5AFE8_E545_49B0_A657_4FA904291A3B_.wvu.FilterData" localSheetId="0" hidden="1">'SUIVI RETOURS PART 145'!$A$1:$K$1</definedName>
    <definedName name="Z_45E240B7_1784_438F_AD22_5339C7250E84_.wvu.FilterData" localSheetId="0" hidden="1">'SUIVI RETOURS PART 145'!$A$1:$K$602</definedName>
    <definedName name="Z_45EF33AC_0657_4429_B7A7_8D5DA02A0D11_.wvu.Cols" localSheetId="0" hidden="1">'SUIVI RETOURS PART 145'!#REF!,'SUIVI RETOURS PART 145'!#REF!,'SUIVI RETOURS PART 145'!#REF!,'SUIVI RETOURS PART 145'!$B:$B</definedName>
    <definedName name="Z_45EF33AC_0657_4429_B7A7_8D5DA02A0D11_.wvu.FilterData" localSheetId="0" hidden="1">'SUIVI RETOURS PART 145'!$A$1:$K$597</definedName>
    <definedName name="Z_45EF33AC_0657_4429_B7A7_8D5DA02A0D11_.wvu.PrintArea" localSheetId="0" hidden="1">'SUIVI RETOURS PART 145'!$A$1:$B$12</definedName>
    <definedName name="Z_46F36320_2FB7_4FFE_A63C_7E1A9943E918_.wvu.FilterData" localSheetId="0" hidden="1">'SUIVI RETOURS PART 145'!$A$1:$K$592</definedName>
    <definedName name="Z_47585D6D_B85D_4A71_A8B4_5C35FFD9C488_.wvu.FilterData" localSheetId="0" hidden="1">'SUIVI RETOURS PART 145'!$A$1:$K$603</definedName>
    <definedName name="Z_477B7A28_8E9A_42A8_88C9_EA84676F9268_.wvu.FilterData" localSheetId="0" hidden="1">'SUIVI RETOURS PART 145'!$A$1:$K$595</definedName>
    <definedName name="Z_47BC4194_DBE4_4EEF_8EF7_D6730CF54102_.wvu.FilterData" localSheetId="0" hidden="1">'SUIVI RETOURS PART 145'!$A$1:$K$1</definedName>
    <definedName name="Z_47D7A561_04FA_496D_99D3_F11C3500EF1F_.wvu.Cols" localSheetId="0" hidden="1">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47D7A561_04FA_496D_99D3_F11C3500EF1F_.wvu.FilterData" localSheetId="0" hidden="1">'SUIVI RETOURS PART 145'!$A$1:$K$602</definedName>
    <definedName name="Z_47D7A561_04FA_496D_99D3_F11C3500EF1F_.wvu.PrintArea" localSheetId="0" hidden="1">'SUIVI RETOURS PART 145'!$A$1:$B$17</definedName>
    <definedName name="Z_4851CAC7_F93E_45D4_BCE1_F43419937513_.wvu.FilterData" localSheetId="0" hidden="1">'SUIVI RETOURS PART 145'!$A$1:$K$597</definedName>
    <definedName name="Z_488BF808_CC6C_4E08_840A_09D569BC479E_.wvu.FilterData" localSheetId="0" hidden="1">'SUIVI RETOURS PART 145'!$A$1:$K$598</definedName>
    <definedName name="Z_48F84F6B_E055_478A_AD6A_D486373CF6C7_.wvu.FilterData" localSheetId="0" hidden="1">'SUIVI RETOURS PART 145'!$A$1:$K$1</definedName>
    <definedName name="Z_496BCF30_ABA8_4122_8181_72E1529BB607_.wvu.FilterData" localSheetId="0" hidden="1">'SUIVI RETOURS PART 145'!$A$1:$K$593</definedName>
    <definedName name="Z_497BB8E2_B208_415A_BF7A_9BF51E6D25C4_.wvu.FilterData" localSheetId="0" hidden="1">'SUIVI RETOURS PART 145'!$A$1:$K$593</definedName>
    <definedName name="Z_49996AD8_FB04_4E54_B2E4_D665286C35EC_.wvu.FilterData" localSheetId="0" hidden="1">'SUIVI RETOURS PART 145'!$A$1:$K$602</definedName>
    <definedName name="Z_4A0470A0_9C2A_4E44_AA6A_ED01BA6AAC13_.wvu.FilterData" localSheetId="0" hidden="1">'SUIVI RETOURS PART 145'!$A$1:$K$595</definedName>
    <definedName name="Z_4A2E5754_4BB0_4F8A_8454_892652C3A6C3_.wvu.FilterData" localSheetId="0" hidden="1">'SUIVI RETOURS PART 145'!$A$1:$K$1</definedName>
    <definedName name="Z_4A5D8AAA_3B7A_4E54_B464_DDAA2F7F749A_.wvu.Cols" localSheetId="0" hidden="1">'SUIVI RETOURS PART 145'!#REF!,'SUIVI RETOURS PART 145'!#REF!,'SUIVI RETOURS PART 145'!#REF!,'SUIVI RETOURS PART 145'!$A:$B,'SUIVI RETOURS PART 145'!$C:$K,'SUIVI RETOURS PART 145'!#REF!,'SUIVI RETOURS PART 145'!#REF!,'SUIVI RETOURS PART 145'!#REF!,'SUIVI RETOURS PART 145'!#REF!,'SUIVI RETOURS PART 145'!#REF!</definedName>
    <definedName name="Z_4A5D8AAA_3B7A_4E54_B464_DDAA2F7F749A_.wvu.FilterData" localSheetId="2" hidden="1">LISTES!$A$1:$AF$97</definedName>
    <definedName name="Z_4A5D8AAA_3B7A_4E54_B464_DDAA2F7F749A_.wvu.FilterData" localSheetId="0" hidden="1">'SUIVI RETOURS PART 145'!$A$1:$K$602</definedName>
    <definedName name="Z_4A7514A3_86E8_46D5_BB39_F486E14B11C1_.wvu.FilterData" localSheetId="0" hidden="1">'SUIVI RETOURS PART 145'!$A$1:$K$592</definedName>
    <definedName name="Z_4A81B524_D29E_4721_96C7_B0E3746CC0EA_.wvu.Cols" localSheetId="0" hidden="1">'SUIVI RETOURS PART 145'!#REF!,'SUIVI RETOURS PART 145'!#REF!,'SUIVI RETOURS PART 145'!#REF!,'SUIVI RETOURS PART 145'!#REF!,'SUIVI RETOURS PART 145'!$A:$B,'SUIVI RETOURS PART 145'!$C:$K,'SUIVI RETOURS PART 145'!#REF!,'SUIVI RETOURS PART 145'!#REF!,'SUIVI RETOURS PART 145'!#REF!,'SUIVI RETOURS PART 145'!#REF!</definedName>
    <definedName name="Z_4A81B524_D29E_4721_96C7_B0E3746CC0EA_.wvu.FilterData" localSheetId="2" hidden="1">LISTES!$A$1:$AF$97</definedName>
    <definedName name="Z_4A81B524_D29E_4721_96C7_B0E3746CC0EA_.wvu.FilterData" localSheetId="0" hidden="1">'SUIVI RETOURS PART 145'!$A$1:$K$604</definedName>
    <definedName name="Z_4A9B7EE6_C93E_450B_8A73_994BA7968716_.wvu.FilterData" localSheetId="2" hidden="1">LISTES!$A$1:$AF$97</definedName>
    <definedName name="Z_4A9B7EE6_C93E_450B_8A73_994BA7968716_.wvu.FilterData" localSheetId="0" hidden="1">'SUIVI RETOURS PART 145'!$A$1:$K$597</definedName>
    <definedName name="Z_4AA1070C_E961_485E_A2B2_776EBA66EF1F_.wvu.FilterData" localSheetId="0" hidden="1">'SUIVI RETOURS PART 145'!$A$1:$K$592</definedName>
    <definedName name="Z_4AA4CF87_0D76_477C_9DE0_569CF1A9487B_.wvu.FilterData" localSheetId="0" hidden="1">'SUIVI RETOURS PART 145'!$A$1:$K$597</definedName>
    <definedName name="Z_4ABFBFB3_54F1_4A0F_8089_F3EFA471B07C_.wvu.Cols" localSheetId="0" hidden="1">'SUIVI RETOURS PART 145'!#REF!,'SUIVI RETOURS PART 145'!#REF!,'SUIVI RETOURS PART 145'!#REF!,'SUIVI RETOURS PART 145'!$C:$K,'SUIVI RETOURS PART 145'!#REF!,'SUIVI RETOURS PART 145'!#REF!,'SUIVI RETOURS PART 145'!#REF!,'SUIVI RETOURS PART 145'!#REF!,'SUIVI RETOURS PART 145'!#REF!</definedName>
    <definedName name="Z_4ABFBFB3_54F1_4A0F_8089_F3EFA471B07C_.wvu.FilterData" localSheetId="0" hidden="1">'SUIVI RETOURS PART 145'!$A$1:$L$592</definedName>
    <definedName name="Z_4ABFBFB3_54F1_4A0F_8089_F3EFA471B07C_.wvu.PrintArea" localSheetId="0" hidden="1">'SUIVI RETOURS PART 145'!$A$1:$B$15</definedName>
    <definedName name="Z_4AD12D80_889B_4A83_9A3C_1BEABB15C143_.wvu.FilterData" localSheetId="0" hidden="1">'SUIVI RETOURS PART 145'!$A$1:$K$602</definedName>
    <definedName name="Z_4B2ABA64_F9E1_4F59_AD7B_AFB6639DA598_.wvu.FilterData" localSheetId="0" hidden="1">'SUIVI RETOURS PART 145'!$A$1:$K$602</definedName>
    <definedName name="Z_4B4B644D_73FA_4BD8_A22C_584767752256_.wvu.FilterData" localSheetId="0" hidden="1">'SUIVI RETOURS PART 145'!$A$1:$K$602</definedName>
    <definedName name="Z_4B6DA853_D85A_4CDA_AB85_C5ECC32E49C1_.wvu.FilterData" localSheetId="0" hidden="1">'SUIVI RETOURS PART 145'!$A$1:$K$1</definedName>
    <definedName name="Z_4B7DAF0E_6527_443E_A5C7_1C98A64552A9_.wvu.Cols" localSheetId="0" hidden="1">'SUIVI RETOURS PART 145'!#REF!,'SUIVI RETOURS PART 145'!#REF!,'SUIVI RETOURS PART 145'!#REF!,'SUIVI RETOURS PART 145'!$A:$B,'SUIVI RETOURS PART 145'!#REF!,'SUIVI RETOURS PART 145'!#REF!,'SUIVI RETOURS PART 145'!$C:$K,'SUIVI RETOURS PART 145'!#REF!,'SUIVI RETOURS PART 145'!#REF!,'SUIVI RETOURS PART 145'!#REF!,'SUIVI RETOURS PART 145'!#REF!,'SUIVI RETOURS PART 145'!#REF!,'SUIVI RETOURS PART 145'!#REF!,'SUIVI RETOURS PART 145'!#REF!,'SUIVI RETOURS PART 145'!#REF!,'SUIVI RETOURS PART 145'!$L:$L</definedName>
    <definedName name="Z_4B7DAF0E_6527_443E_A5C7_1C98A64552A9_.wvu.FilterData" localSheetId="2" hidden="1">LISTES!$A$1:$AF$97</definedName>
    <definedName name="Z_4B7DAF0E_6527_443E_A5C7_1C98A64552A9_.wvu.FilterData" localSheetId="0" hidden="1">'SUIVI RETOURS PART 145'!$A$1:$K$604</definedName>
    <definedName name="Z_4B7DAF0E_6527_443E_A5C7_1C98A64552A9_.wvu.PrintArea" localSheetId="0" hidden="1">'SUIVI RETOURS PART 145'!$A$1:$B$12</definedName>
    <definedName name="Z_4BABBDDB_0C83_4767_A127_7E6B5A1E7F0C_.wvu.FilterData" localSheetId="0" hidden="1">'SUIVI RETOURS PART 145'!$A$1:$K$592</definedName>
    <definedName name="Z_4C2F716E_EBF7_462F_BF29_02806907D1FF_.wvu.FilterData" localSheetId="0" hidden="1">'SUIVI RETOURS PART 145'!$A$1:$K$595</definedName>
    <definedName name="Z_4C346BC8_AB36_48AD_8C35_45DAFAC09CE3_.wvu.FilterData" localSheetId="0" hidden="1">'SUIVI RETOURS PART 145'!$A$1:$K$598</definedName>
    <definedName name="Z_4C4AC291_BE19_4B37_8C11_72C945302008_.wvu.FilterData" localSheetId="0" hidden="1">'SUIVI RETOURS PART 145'!$A$1:$K$602</definedName>
    <definedName name="Z_4C705688_A031_4BC1_BE6C_D28723052E90_.wvu.FilterData" localSheetId="0" hidden="1">'SUIVI RETOURS PART 145'!$A$1:$K$592</definedName>
    <definedName name="Z_4CF4F6A5_6146_4A9F_91A5_252A825DBC19_.wvu.FilterData" localSheetId="0" hidden="1">'SUIVI RETOURS PART 145'!$A$1:$K$597</definedName>
    <definedName name="Z_4D13D675_88C7_46AD_B094_7700B21D2468_.wvu.FilterData" localSheetId="0" hidden="1">'SUIVI RETOURS PART 145'!$A$1:$K$602</definedName>
    <definedName name="Z_4DE246ED_B897_4747_803E_155B08486996_.wvu.FilterData" localSheetId="0" hidden="1">'SUIVI RETOURS PART 145'!$A$1:$K$593</definedName>
    <definedName name="Z_4E22ADFA_A4F8_43EA_A1D8_71B17BD6DF53_.wvu.FilterData" localSheetId="0" hidden="1">'SUIVI RETOURS PART 145'!$A$1:$K$597</definedName>
    <definedName name="Z_4E2FF8AB_C37C_41F6_BF55_22169F69A447_.wvu.FilterData" localSheetId="0" hidden="1">'SUIVI RETOURS PART 145'!$A$1:$K$593</definedName>
    <definedName name="Z_4E422161_FFF5_407E_AE73_4E132B1D7AC6_.wvu.FilterData" localSheetId="0" hidden="1">'SUIVI RETOURS PART 145'!$A$1:$K$593</definedName>
    <definedName name="Z_4E635459_11F3_488C_91AC_0281EBE1A6F1_.wvu.FilterData" localSheetId="0" hidden="1">'SUIVI RETOURS PART 145'!$A$1:$K$598</definedName>
    <definedName name="Z_4E65AABC_B62A_4E57_8AC7_DC1356A9A913_.wvu.Cols" localSheetId="0" hidden="1">'SUIVI RETOURS PART 145'!#REF!,'SUIVI RETOURS PART 145'!#REF!,'SUIVI RETOURS PART 145'!$B:$B,'SUIVI RETOURS PART 145'!#REF!,'SUIVI RETOURS PART 145'!#REF!,'SUIVI RETOURS PART 145'!#REF!,'SUIVI RETOURS PART 145'!$I:$K</definedName>
    <definedName name="Z_4E65AABC_B62A_4E57_8AC7_DC1356A9A913_.wvu.FilterData" localSheetId="0" hidden="1">'SUIVI RETOURS PART 145'!$A$1:$L$592</definedName>
    <definedName name="Z_4E65AABC_B62A_4E57_8AC7_DC1356A9A913_.wvu.PrintArea" localSheetId="0" hidden="1">'SUIVI RETOURS PART 145'!$A$1:$B$15</definedName>
    <definedName name="Z_4E7103A0_7DB8_4A81_9E7E_C665FA50A546_.wvu.FilterData" localSheetId="0" hidden="1">'SUIVI RETOURS PART 145'!$A$1:$K$595</definedName>
    <definedName name="Z_4F171999_EB3F_4BD4_BFAE_C8C8AC1BF959_.wvu.FilterData" localSheetId="0" hidden="1">'SUIVI RETOURS PART 145'!$A$1:$K$594</definedName>
    <definedName name="Z_4F22741D_3FDF_4315_99B0_24299E6A5DC5_.wvu.FilterData" localSheetId="0" hidden="1">'SUIVI RETOURS PART 145'!$A$1:$K$76</definedName>
    <definedName name="Z_4F4360CA_C18F_405D_9EA8_09925B3B50DA_.wvu.FilterData" localSheetId="0" hidden="1">'SUIVI RETOURS PART 145'!$A$1:$K$602</definedName>
    <definedName name="Z_4F621447_D616_43DB_A354_97B65F7E3FDE_.wvu.FilterData" localSheetId="0" hidden="1">'SUIVI RETOURS PART 145'!$A$1:$K$596</definedName>
    <definedName name="Z_500E8BDD_6BBE_4C46_BE8D_31B9DA175382_.wvu.FilterData" localSheetId="0" hidden="1">'SUIVI RETOURS PART 145'!$A$1:$K$592</definedName>
    <definedName name="Z_502D964F_D087_4631_8993_11D161817B7A_.wvu.FilterData" localSheetId="0" hidden="1">'SUIVI RETOURS PART 145'!$A$1:$K$602</definedName>
    <definedName name="Z_503115C3_D99B_444F_8D7F_3BEEE68F53B9_.wvu.FilterData" localSheetId="0" hidden="1">'SUIVI RETOURS PART 145'!$A$1:$K$1</definedName>
    <definedName name="Z_504DEE66_BBC3_4918_99A9_AD671185BE85_.wvu.FilterData" localSheetId="0" hidden="1">'SUIVI RETOURS PART 145'!$A$1:$K$594</definedName>
    <definedName name="Z_507949ED_148C_44B5_82AA_DB672BBF4925_.wvu.FilterData" localSheetId="0" hidden="1">'SUIVI RETOURS PART 145'!$A$1:$K$1</definedName>
    <definedName name="Z_507BD5EA_586C_42A3_9423_C29AE58E7779_.wvu.FilterData" localSheetId="0" hidden="1">'SUIVI RETOURS PART 145'!$A$1:$K$594</definedName>
    <definedName name="Z_508E7066_2707_486E_9182_F916D04E585B_.wvu.FilterData" localSheetId="0" hidden="1">'SUIVI RETOURS PART 145'!$A$1:$K$598</definedName>
    <definedName name="Z_50FA74EC_A162_4A43_B15D_46D2273ED6FF_.wvu.FilterData" localSheetId="0" hidden="1">'SUIVI RETOURS PART 145'!$A$1:$K$593</definedName>
    <definedName name="Z_51EDB082_B76E_4617_88F7_09516698338F_.wvu.FilterData" localSheetId="0" hidden="1">'SUIVI RETOURS PART 145'!$A$1:$K$597</definedName>
    <definedName name="Z_51F78885_FD53_411E_8B0D_0CEE16857FAB_.wvu.FilterData" localSheetId="0" hidden="1">'SUIVI RETOURS PART 145'!$A$1:$K$1</definedName>
    <definedName name="Z_520AE989_A05C_42ED_A6AD_2FFD58F2D058_.wvu.FilterData" localSheetId="0" hidden="1">'SUIVI RETOURS PART 145'!$A$1:$K$594</definedName>
    <definedName name="Z_523536F3_7238_43A9_A6AC_6C96F47A9646_.wvu.FilterData" localSheetId="0" hidden="1">'SUIVI RETOURS PART 145'!$A$1:$K$597</definedName>
    <definedName name="Z_52500ABF_6B38_473E_ABAE_1EAAD5467585_.wvu.FilterData" localSheetId="0" hidden="1">'SUIVI RETOURS PART 145'!$A$1:$K$76</definedName>
    <definedName name="Z_5278A757_CDF3_4E68_A4B3_0F00789F72ED_.wvu.FilterData" localSheetId="0" hidden="1">'SUIVI RETOURS PART 145'!$A$1:$K$1</definedName>
    <definedName name="Z_52E3483E_37C1_4175_A390_7661D731343F_.wvu.FilterData" localSheetId="0" hidden="1">'SUIVI RETOURS PART 145'!$A$1:$K$604</definedName>
    <definedName name="Z_52E5840F_D381_4A90_BD53_565C4C72809B_.wvu.FilterData" localSheetId="0" hidden="1">'SUIVI RETOURS PART 145'!$A$1:$K$593</definedName>
    <definedName name="Z_53412973_2AAA_4387_81AF_4D1F71713A3F_.wvu.FilterData" localSheetId="0" hidden="1">'SUIVI RETOURS PART 145'!$A$1:$K$597</definedName>
    <definedName name="Z_536BD101_1EE4_4BD2_B3F3_1670255D92F7_.wvu.FilterData" localSheetId="0" hidden="1">'SUIVI RETOURS PART 145'!$A$1:$K$597</definedName>
    <definedName name="Z_53D1404B_F20F_49C4_953B_4DBFEF731166_.wvu.FilterData" localSheetId="0" hidden="1">'SUIVI RETOURS PART 145'!$A$1:$K$602</definedName>
    <definedName name="Z_53E8FD67_9AFC_470B_85D1_255F40084217_.wvu.FilterData" localSheetId="0" hidden="1">'SUIVI RETOURS PART 145'!$A$1:$K$1</definedName>
    <definedName name="Z_53EB37DC_5616_4788_8238_0314D975ED6B_.wvu.FilterData" localSheetId="0" hidden="1">'SUIVI RETOURS PART 145'!$A$1:$K$604</definedName>
    <definedName name="Z_53F21D2D_616B_4EB1_8567_6BD0AB4B1E05_.wvu.FilterData" localSheetId="0" hidden="1">'SUIVI RETOURS PART 145'!$A$1:$K$602</definedName>
    <definedName name="Z_5458AFDC_8F59_4655_8EFA_EC75DF84A669_.wvu.FilterData" localSheetId="0" hidden="1">'SUIVI RETOURS PART 145'!$A$1:$K$595</definedName>
    <definedName name="Z_54594D49_D835_460C_AECC_0385E58EE410_.wvu.Cols" localSheetId="0" hidden="1">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145'!$J:$K,'SUIVI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145'!$L:$L</definedName>
    <definedName name="Z_54594D49_D835_460C_AECC_0385E58EE410_.wvu.FilterData" localSheetId="0" hidden="1">'SUIVI RETOURS PART 145'!$A$1:$K$76</definedName>
    <definedName name="Z_54594D49_D835_460C_AECC_0385E58EE410_.wvu.PrintArea" localSheetId="0" hidden="1">'SUIVI RETOURS PART 145'!$A$1:$B$12</definedName>
    <definedName name="Z_5499C47C_8A7C_4293_B8C8_F70C6EAE5223_.wvu.FilterData" localSheetId="0" hidden="1">'SUIVI RETOURS PART 145'!$A$1:$K$597</definedName>
    <definedName name="Z_549C6703_52A3_4832_8CBC_5F43FBB71C1C_.wvu.FilterData" localSheetId="0" hidden="1">'SUIVI RETOURS PART 145'!$A$1:$K$594</definedName>
    <definedName name="Z_54DC3FCB_3AFE_497E_BC02_07EE6B1DBDB9_.wvu.FilterData" localSheetId="0" hidden="1">'SUIVI RETOURS PART 145'!$A$1:$K$604</definedName>
    <definedName name="Z_54F17CB9_C377_4E51_907C_21C07212853D_.wvu.FilterData" localSheetId="0" hidden="1">'SUIVI RETOURS PART 145'!$A$1:$K$1</definedName>
    <definedName name="Z_55126133_D8C1_410A_B1B4_0C0C0FBB5BCC_.wvu.FilterData" localSheetId="0" hidden="1">'SUIVI RETOURS PART 145'!$A$1:$K$1</definedName>
    <definedName name="Z_552C06BF_37FA_49C6_BD29_F9E45BDB2201_.wvu.FilterData" localSheetId="0" hidden="1">'SUIVI RETOURS PART 145'!$A$1:$K$593</definedName>
    <definedName name="Z_552E1BBE_F38D_468D_A22C_EE88DC70FE5A_.wvu.FilterData" localSheetId="0" hidden="1">'SUIVI RETOURS PART 145'!$A$1:$K$76</definedName>
    <definedName name="Z_557019F7_53B3_48E0_AEB6_8454BE161020_.wvu.FilterData" localSheetId="0" hidden="1">'SUIVI RETOURS PART 145'!$A$1:$K$594</definedName>
    <definedName name="Z_564C5ED0_8ABB_428F_9E55_1AD296FB020B_.wvu.FilterData" localSheetId="0" hidden="1">'SUIVI RETOURS PART 145'!$A$1:$K$597</definedName>
    <definedName name="Z_56527193_A5E8_4673_AE3B_529358C1DAAA_.wvu.FilterData" localSheetId="0" hidden="1">'SUIVI RETOURS PART 145'!$A$1:$K$602</definedName>
    <definedName name="Z_571D44E4_DA0F_48D1_B810_17DCEE1E2330_.wvu.FilterData" localSheetId="0" hidden="1">'SUIVI RETOURS PART 145'!$A$1:$K$76</definedName>
    <definedName name="Z_572B4669_3FDF_4F71_8AF0_4A04C58D7AD3_.wvu.FilterData" localSheetId="0" hidden="1">'SUIVI RETOURS PART 145'!$A$1:$K$597</definedName>
    <definedName name="Z_573C25C6_09DE_4BF2_B1B8_E1EC5EAAC720_.wvu.FilterData" localSheetId="0" hidden="1">'SUIVI RETOURS PART 145'!$A$1:$K$604</definedName>
    <definedName name="Z_573DD597_BF13_41AC_9A72_EB593C5E8688_.wvu.FilterData" localSheetId="0" hidden="1">'SUIVI RETOURS PART 145'!$A$1:$K$593</definedName>
    <definedName name="Z_574E8604_8C93_4397_8F8B_380CA8F0FFD2_.wvu.FilterData" localSheetId="0" hidden="1">'SUIVI RETOURS PART 145'!$A$1:$K$602</definedName>
    <definedName name="Z_578AE202_4722_4A0F_A1B6_649A659F620B_.wvu.FilterData" localSheetId="0" hidden="1">'SUIVI RETOURS PART 145'!$A$1:$K$593</definedName>
    <definedName name="Z_57CE5903_FAA0_4FF9_A862_8B09AEFAE76A_.wvu.FilterData" localSheetId="0" hidden="1">'SUIVI RETOURS PART 145'!$A$1:$K$1</definedName>
    <definedName name="Z_57EC8BBB_C3AA_4EF4_8501_58720758151D_.wvu.FilterData" localSheetId="0" hidden="1">'SUIVI RETOURS PART 145'!$A$1:$K$604</definedName>
    <definedName name="Z_58520615_411C_4BBE_87B3_4947A47DFF45_.wvu.FilterData" localSheetId="0" hidden="1">'SUIVI RETOURS PART 145'!$A$1:$K$593</definedName>
    <definedName name="Z_58E654B4_C6D9_439E_A642_CC9B9A1E7A04_.wvu.FilterData" localSheetId="0" hidden="1">'SUIVI RETOURS PART 145'!$A$1:$K$604</definedName>
    <definedName name="Z_5922A2E5_8623_4482_8F7A_FE0A7A4B5428_.wvu.FilterData" localSheetId="0" hidden="1">'SUIVI RETOURS PART 145'!$A$1:$K$592</definedName>
    <definedName name="Z_5958DD11_286C_4AFC_AFE4_EC9265F34201_.wvu.FilterData" localSheetId="0" hidden="1">'SUIVI RETOURS PART 145'!$A$1:$K$1</definedName>
    <definedName name="Z_599161BE_BAB2_47F6_A5EE_CC6B35D5B5D5_.wvu.FilterData" localSheetId="0" hidden="1">'SUIVI RETOURS PART 145'!$A$1:$K$592</definedName>
    <definedName name="Z_59B18CC0_50BA_43E0_8698_83364D058CBA_.wvu.FilterData" localSheetId="0" hidden="1">'SUIVI RETOURS PART 145'!$A$1:$P$1</definedName>
    <definedName name="Z_59BADDCA_6D07_4F58_B0D8_CEB8A975DEEE_.wvu.FilterData" localSheetId="0" hidden="1">'SUIVI RETOURS PART 145'!$A$1:$K$592</definedName>
    <definedName name="Z_59F21F6D_7155_4CEA_B921_18C67208FBDF_.wvu.FilterData" localSheetId="0" hidden="1">'SUIVI RETOURS PART 145'!$A$1:$K$593</definedName>
    <definedName name="Z_59F93BFF_342A_4DB2_A1CB_5A96542900F0_.wvu.FilterData" localSheetId="0" hidden="1">'SUIVI RETOURS PART 145'!$A$1:$K$1</definedName>
    <definedName name="Z_5A21D21B_080D_431D_902F_543E745F9F5C_.wvu.FilterData" localSheetId="0" hidden="1">'SUIVI RETOURS PART 145'!$A$1:$K$1</definedName>
    <definedName name="Z_5A5E00F4_D7E5_4349_ABDF_82C503D79254_.wvu.FilterData" localSheetId="0" hidden="1">'SUIVI RETOURS PART 145'!$A$1:$K$593</definedName>
    <definedName name="Z_5A81E59A_9BA2_4D10_953F_92C2E588B965_.wvu.FilterData" localSheetId="0" hidden="1">'SUIVI RETOURS PART 145'!$A$1:$K$597</definedName>
    <definedName name="Z_5ADE0951_B9C9_4D15_B83E_635E1F213A80_.wvu.FilterData" localSheetId="0" hidden="1">'SUIVI RETOURS PART 145'!$A$1:$K$604</definedName>
    <definedName name="Z_5B2EFD98_14C6_4AA7_BFD1_2634125DFD38_.wvu.FilterData" localSheetId="0" hidden="1">'SUIVI RETOURS PART 145'!$A$1:$K$602</definedName>
    <definedName name="Z_5B69BD45_D090_4E00_B3D1_0C96465FF302_.wvu.FilterData" localSheetId="0" hidden="1">'SUIVI RETOURS PART 145'!$A$1:$K$593</definedName>
    <definedName name="Z_5BA2EE2C_8309_4F0E_9F1A_6A0AFB83CFA1_.wvu.FilterData" localSheetId="0" hidden="1">'SUIVI RETOURS PART 145'!$A$1:$K$1</definedName>
    <definedName name="Z_5BCF62DD_3C6B_4CE8_A095_3D8EB084404D_.wvu.FilterData" localSheetId="0" hidden="1">'SUIVI RETOURS PART 145'!$A$1:$K$596</definedName>
    <definedName name="Z_5BD30820_FF40_4C32_9504_502274BCADCD_.wvu.FilterData" localSheetId="0" hidden="1">'SUIVI RETOURS PART 145'!$A$1:$K$604</definedName>
    <definedName name="Z_5C115DE0_68F4_4E7A_994F_016A228E9093_.wvu.FilterData" localSheetId="0" hidden="1">'SUIVI RETOURS PART 145'!$A$1:$K$594</definedName>
    <definedName name="Z_5C20AD5D_4437_4FC3_A699_5D6A7129531B_.wvu.FilterData" localSheetId="0" hidden="1">'SUIVI RETOURS PART 145'!$A$1:$K$598</definedName>
    <definedName name="Z_5C6CCD36_935D_4FB8_9B96_A59A3DE39AF2_.wvu.FilterData" localSheetId="0" hidden="1">'SUIVI RETOURS PART 145'!$A$1:$K$597</definedName>
    <definedName name="Z_5CDC0017_CD7B_4EC9_AF46_9B44CC89C827_.wvu.FilterData" localSheetId="0" hidden="1">'SUIVI RETOURS PART 145'!$A$1:$K$598</definedName>
    <definedName name="Z_5D089475_ED81_43E6_933E_BE01626F949A_.wvu.FilterData" localSheetId="0" hidden="1">'SUIVI RETOURS PART 145'!$A$1:$K$602</definedName>
    <definedName name="Z_5D24393B_8D49_4915_8A47_3F8E9931DAC5_.wvu.FilterData" localSheetId="0" hidden="1">'SUIVI RETOURS PART 145'!$A$1:$K$76</definedName>
    <definedName name="Z_5D60AA0D_8C0A_48C5_AA9F_E7D5F57FAF0D_.wvu.FilterData" localSheetId="0" hidden="1">'SUIVI RETOURS PART 145'!$A$1:$K$593</definedName>
    <definedName name="Z_5D884D1D_9622_4125_BF34_3497B5629F06_.wvu.FilterData" localSheetId="0" hidden="1">'SUIVI RETOURS PART 145'!$A$1:$K$597</definedName>
    <definedName name="Z_5DEBBAF5_8019_4F69_B670_057649A4E324_.wvu.FilterData" localSheetId="0" hidden="1">'SUIVI RETOURS PART 145'!$A$1:$K$76</definedName>
    <definedName name="Z_5DFA4C53_F887_4F15_884D_4AE0C6E740ED_.wvu.FilterData" localSheetId="0" hidden="1">'SUIVI RETOURS PART 145'!$A$1:$K$594</definedName>
    <definedName name="Z_5DFC9127_16FA_46E4_B75B_8128C49DBDC8_.wvu.FilterData" localSheetId="0" hidden="1">'SUIVI RETOURS PART 145'!$A$1:$K$593</definedName>
    <definedName name="Z_5E312D4A_AF91_4565_97FD_034100C9FAFF_.wvu.FilterData" localSheetId="0" hidden="1">'SUIVI RETOURS PART 145'!$A$1:$K$1</definedName>
    <definedName name="Z_5EBCFD3B_114A_425E_81A7_F714247296D3_.wvu.FilterData" localSheetId="0" hidden="1">'SUIVI RETOURS PART 145'!$A$1:$K$604</definedName>
    <definedName name="Z_5EF35295_592D_4CD9_8ACF_66FF55036725_.wvu.FilterData" localSheetId="0" hidden="1">'SUIVI RETOURS PART 145'!$A$1:$K$604</definedName>
    <definedName name="Z_5EFFAA47_E261_4848_89ED_1ACCFFE43816_.wvu.FilterData" localSheetId="0" hidden="1">'SUIVI RETOURS PART 145'!$A$1:$K$1</definedName>
    <definedName name="Z_5F061A73_581B_4AAB_ABE1_7258D120A031_.wvu.FilterData" localSheetId="0" hidden="1">'SUIVI RETOURS PART 145'!$A$1:$K$597</definedName>
    <definedName name="Z_5F61BE75_F31C_4775_97CF_F729E97E4656_.wvu.FilterData" localSheetId="0" hidden="1">'SUIVI RETOURS PART 145'!$A$1:$K$1</definedName>
    <definedName name="Z_5FD442A2_36EB_40BA_B933_25E5B8BE006E_.wvu.FilterData" localSheetId="0" hidden="1">'SUIVI RETOURS PART 145'!$A$1:$K$1</definedName>
    <definedName name="Z_600D7A12_7840_4402_A602_C85039E2E66A_.wvu.FilterData" localSheetId="0" hidden="1">'SUIVI RETOURS PART 145'!$A$1:$K$592</definedName>
    <definedName name="Z_60341444_BACE_4FC7_B2CB_D9923C85D4CE_.wvu.Cols" localSheetId="0" hidden="1">'SUIVI RETOURS PART 145'!#REF!,'SUIVI RETOURS PART 145'!#REF!,'SUIVI RETOURS PART 145'!$A:$B,'SUIVI RETOURS PART 145'!#REF!,'SUIVI RETOURS PART 145'!$C:$K,'SUIVI RETOURS PART 145'!#REF!,'SUIVI RETOURS PART 145'!#REF!,'SUIVI RETOURS PART 145'!#REF!,'SUIVI RETOURS PART 145'!#REF!,'SUIVI RETOURS PART 145'!#REF!</definedName>
    <definedName name="Z_60341444_BACE_4FC7_B2CB_D9923C85D4CE_.wvu.FilterData" localSheetId="2" hidden="1">LISTES!$A$1:$AF$97</definedName>
    <definedName name="Z_60341444_BACE_4FC7_B2CB_D9923C85D4CE_.wvu.FilterData" localSheetId="0" hidden="1">'SUIVI RETOURS PART 145'!$A$1:$K$604</definedName>
    <definedName name="Z_604BD20E_CE29_4F3E_A7CF_EA17118E2804_.wvu.Cols" localSheetId="0" hidden="1">'SUIVI RETOURS PART 145'!#REF!,'SUIVI RETOURS PART 145'!#REF!,'SUIVI RETOURS PART 145'!#REF!,'SUIVI RETOURS PART 145'!$A:$B,'SUIVI RETOURS PART 145'!#REF!,'SUIVI RETOURS PART 145'!#REF!,'SUIVI RETOURS PART 145'!$C:$K,'SUIVI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604BD20E_CE29_4F3E_A7CF_EA17118E2804_.wvu.FilterData" localSheetId="2" hidden="1">LISTES!$M$1:$O$154</definedName>
    <definedName name="Z_604BD20E_CE29_4F3E_A7CF_EA17118E2804_.wvu.FilterData" localSheetId="0" hidden="1">'SUIVI RETOURS PART 145'!$A$1:$K$604</definedName>
    <definedName name="Z_6054E0A2_FCBA_44A3_B378_37B2D90F0D16_.wvu.FilterData" localSheetId="0" hidden="1">'SUIVI RETOURS PART 145'!$A$1:$K$602</definedName>
    <definedName name="Z_605E1906_1F79_4415_A3FC_BC6FD980553B_.wvu.FilterData" localSheetId="0" hidden="1">'SUIVI RETOURS PART 145'!$A$1:$K$593</definedName>
    <definedName name="Z_605FA2A6_E51F_4080_B2CC_8DEB20583EF1_.wvu.FilterData" localSheetId="0" hidden="1">'SUIVI RETOURS PART 145'!$A$1:$K$592</definedName>
    <definedName name="Z_608DFEBE_5622_47FD_9845_E580573B61A8_.wvu.FilterData" localSheetId="0" hidden="1">'SUIVI RETOURS PART 145'!$A$1:$K$1</definedName>
    <definedName name="Z_60A3D289_A46D_4F12_8025_C0EFED4B5919_.wvu.FilterData" localSheetId="0" hidden="1">'SUIVI RETOURS PART 145'!$A$1:$K$593</definedName>
    <definedName name="Z_60B02C36_C2D3_466D_A759_97C36E974F84_.wvu.FilterData" localSheetId="0" hidden="1">'SUIVI RETOURS PART 145'!$A$1:$K$595</definedName>
    <definedName name="Z_6119525B_2A38_4199_A308_93448644305F_.wvu.FilterData" localSheetId="0" hidden="1">'SUIVI RETOURS PART 145'!$A$1:$K$602</definedName>
    <definedName name="Z_61A315D2_A161_4879_AD7C_27CB311B46B8_.wvu.FilterData" localSheetId="0" hidden="1">'SUIVI RETOURS PART 145'!$A$1:$K$593</definedName>
    <definedName name="Z_6200E083_3518_4FD8_9775_B2BFC90CAAAC_.wvu.Cols" localSheetId="0" hidden="1">'SUIVI RETOURS PART 145'!#REF!,'SUIVI RETOURS PART 145'!#REF!,'SUIVI RETOURS PART 145'!#REF!,'SUIVI RETOURS PART 145'!#REF!,'SUIVI RETOURS PART 145'!$A:$A,'SUIVI RETOURS PART 145'!$B:$B,'SUIVI RETOURS PART 145'!#REF!,'SUIVI RETOURS PART 145'!#REF!,'SUIVI RETOURS PART 145'!#REF!,'SUIVI RETOURS PART 145'!$D:$K,'SUIVI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6200E083_3518_4FD8_9775_B2BFC90CAAAC_.wvu.FilterData" localSheetId="2" hidden="1">LISTES!$A$1:$AF$97</definedName>
    <definedName name="Z_6200E083_3518_4FD8_9775_B2BFC90CAAAC_.wvu.FilterData" localSheetId="0" hidden="1">'SUIVI RETOURS PART 145'!$A$1:$K$604</definedName>
    <definedName name="Z_6200E083_3518_4FD8_9775_B2BFC90CAAAC_.wvu.PrintArea" localSheetId="0" hidden="1">'SUIVI RETOURS PART 145'!$A$1:$B$12</definedName>
    <definedName name="Z_620BFC21_D350_44B3_B17C_8620FD625014_.wvu.FilterData" localSheetId="0" hidden="1">'SUIVI RETOURS PART 145'!$A$1:$K$597</definedName>
    <definedName name="Z_622520AF_EEA1_4ECC_9CF4_FE2501C044B5_.wvu.FilterData" localSheetId="0" hidden="1">'SUIVI RETOURS PART 145'!$A$1:$K$602</definedName>
    <definedName name="Z_624C2B98_B836_4EDD_9E37_AF55F39CBABF_.wvu.FilterData" localSheetId="0" hidden="1">'SUIVI RETOURS PART 145'!$A$1:$K$593</definedName>
    <definedName name="Z_62E24DC4_CE4C_463D_808B_227476670BB0_.wvu.FilterData" localSheetId="0" hidden="1">'SUIVI RETOURS PART 145'!$A$1:$K$593</definedName>
    <definedName name="Z_62F9E32A_F34E_4EBA_A4F4_1E7F5CA6F2D3_.wvu.FilterData" localSheetId="0" hidden="1">'SUIVI RETOURS PART 145'!$A$1:$K$604</definedName>
    <definedName name="Z_6308263C_8642_49B2_B71B_72CDED489FF9_.wvu.FilterData" localSheetId="0" hidden="1">'SUIVI RETOURS PART 145'!$A$1:$K$1</definedName>
    <definedName name="Z_63138309_E994_4ADB_8665_2B1F47526E8E_.wvu.FilterData" localSheetId="0" hidden="1">'SUIVI RETOURS PART 145'!$A$1:$K$76</definedName>
    <definedName name="Z_6434B399_1D9B_4302_9D53_A706D26BA245_.wvu.FilterData" localSheetId="0" hidden="1">'SUIVI RETOURS PART 145'!$A$1:$K$597</definedName>
    <definedName name="Z_6458B409_5ECE_47A1_8631_6E6F829703A1_.wvu.FilterData" localSheetId="0" hidden="1">'SUIVI RETOURS PART 145'!$A$1:$K$592</definedName>
    <definedName name="Z_6470F260_96D7_4F92_AE84_72C9267B9C8A_.wvu.FilterData" localSheetId="0" hidden="1">'SUIVI RETOURS PART 145'!$A$1:$K$1</definedName>
    <definedName name="Z_6471CF6B_4FA2_494A_98DF_80FCCA3201C9_.wvu.FilterData" localSheetId="0" hidden="1">'SUIVI RETOURS PART 145'!$A$1:$P$1</definedName>
    <definedName name="Z_647BE584_ED12_4DB9_8972_0BD34CD476C0_.wvu.FilterData" localSheetId="0" hidden="1">'SUIVI RETOURS PART 145'!$A$1:$K$1</definedName>
    <definedName name="Z_64F1E6B6_B131_476B_B7AE_3B58A97E24C9_.wvu.FilterData" localSheetId="0" hidden="1">'SUIVI RETOURS PART 145'!$A$1:$P$1</definedName>
    <definedName name="Z_6528BD30_4CFF_46BE_87A1_5E17F49672E3_.wvu.FilterData" localSheetId="0" hidden="1">'SUIVI RETOURS PART 145'!$A$1:$K$602</definedName>
    <definedName name="Z_652D12CE_4352_459B_BA33_EF6D041B7D92_.wvu.FilterData" localSheetId="2" hidden="1">LISTES!$A$1:$AF$97</definedName>
    <definedName name="Z_652D12CE_4352_459B_BA33_EF6D041B7D92_.wvu.FilterData" localSheetId="0" hidden="1">'SUIVI RETOURS PART 145'!$A$1:$K$602</definedName>
    <definedName name="Z_653567BA_1046_4C51_A41E_C95CD3A28484_.wvu.FilterData" localSheetId="0" hidden="1">'SUIVI RETOURS PART 145'!$A$1:$K$602</definedName>
    <definedName name="Z_65EB08AF_685E_44A7_BA45_A985E96FC2F3_.wvu.FilterData" localSheetId="0" hidden="1">'SUIVI RETOURS PART 145'!$A$1:$K$593</definedName>
    <definedName name="Z_665F08A8_ADA1_4C10_8335_4B708DA8FD97_.wvu.FilterData" localSheetId="0" hidden="1">'SUIVI RETOURS PART 145'!$A$1:$K$1</definedName>
    <definedName name="Z_6662BDC0_D338_4F89_9FA1_C33B7E701F0F_.wvu.FilterData" localSheetId="0" hidden="1">'SUIVI RETOURS PART 145'!$A$1:$K$602</definedName>
    <definedName name="Z_667DBABD_154F_4DD8_9104_F5511A32F12D_.wvu.FilterData" localSheetId="0" hidden="1">'SUIVI RETOURS PART 145'!$A$1:$K$597</definedName>
    <definedName name="Z_6702C68A_D612_4157_A688_4B044F78FD8D_.wvu.Cols" localSheetId="0" hidden="1">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6702C68A_D612_4157_A688_4B044F78FD8D_.wvu.FilterData" localSheetId="0" hidden="1">'SUIVI RETOURS PART 145'!$A$1:$K$602</definedName>
    <definedName name="Z_6702C68A_D612_4157_A688_4B044F78FD8D_.wvu.PrintArea" localSheetId="0" hidden="1">'SUIVI RETOURS PART 145'!$A$1:$B$15</definedName>
    <definedName name="Z_67314B32_6E53_421C_8270_8BE45DAFC46D_.wvu.FilterData" localSheetId="0" hidden="1">'SUIVI RETOURS PART 145'!$A$1:$K$597</definedName>
    <definedName name="Z_67397ED4_F674_4D50_82A9_F6B99D73C671_.wvu.FilterData" localSheetId="0" hidden="1">'SUIVI RETOURS PART 145'!$A$1:$K$593</definedName>
    <definedName name="Z_67A31641_9B5C_47C0_AF85_C9F6D437C28B_.wvu.FilterData" localSheetId="0" hidden="1">'SUIVI RETOURS PART 145'!$A$1:$K$76</definedName>
    <definedName name="Z_6801EA75_07F4_4455_B4C7_C24C63A70791_.wvu.FilterData" localSheetId="0" hidden="1">'SUIVI RETOURS PART 145'!$A$1:$K$1</definedName>
    <definedName name="Z_680329A3_2766_41AB_A0E1_1DB63AB4DB12_.wvu.FilterData" localSheetId="0" hidden="1">'SUIVI RETOURS PART 145'!$A$1:$K$1</definedName>
    <definedName name="Z_6803D76C_82F0_4198_8B78_7069D9E6710A_.wvu.FilterData" localSheetId="0" hidden="1">'SUIVI RETOURS PART 145'!$A$1:$K$593</definedName>
    <definedName name="Z_681B1BBB_8E1D_4B88_97F8_57B990911CC8_.wvu.FilterData" localSheetId="0" hidden="1">'SUIVI RETOURS PART 145'!$A$1:$K$595</definedName>
    <definedName name="Z_68207DAD_2986_49A3_83D5_633768F16F4C_.wvu.FilterData" localSheetId="0" hidden="1">'SUIVI RETOURS PART 145'!$A$1:$K$593</definedName>
    <definedName name="Z_68248556_AC3B_4F32_A423_43B44DC479D8_.wvu.FilterData" localSheetId="0" hidden="1">'SUIVI RETOURS PART 145'!$A$1:$K$602</definedName>
    <definedName name="Z_68863C00_A7D7_4EC5_A3AB_DAF65330A65A_.wvu.FilterData" localSheetId="0" hidden="1">'SUIVI RETOURS PART 145'!$A$1:$K$1</definedName>
    <definedName name="Z_6888BA8C_7385_4707_839B_7000EB3BA368_.wvu.FilterData" localSheetId="0" hidden="1">'SUIVI RETOURS PART 145'!$A$1:$K$602</definedName>
    <definedName name="Z_689B8C2C_D1BE_46BA_98F1_79B74282FB45_.wvu.FilterData" localSheetId="0" hidden="1">'SUIVI RETOURS PART 145'!$A$1:$K$603</definedName>
    <definedName name="Z_690C00BC_AAC8_4D48_9908_F3130DEB6B1F_.wvu.FilterData" localSheetId="0" hidden="1">'SUIVI RETOURS PART 145'!$A$1:$K$597</definedName>
    <definedName name="Z_69144F1A_6B95_471C_9033_BBECF966881E_.wvu.FilterData" localSheetId="0" hidden="1">'SUIVI RETOURS PART 145'!$A$1:$K$594</definedName>
    <definedName name="Z_69445DFE_C158_4C15_A2F2_C60A1AFA4E89_.wvu.Cols" localSheetId="0" hidden="1">'SUIVI RETOURS PART 145'!#REF!,'SUIVI RETOURS PART 145'!#REF!,'SUIVI RETOURS PART 145'!$A:$B,'SUIVI RETOURS PART 145'!$C:$K,'SUIVI RETOURS PART 145'!#REF!,'SUIVI RETOURS PART 145'!#REF!,'SUIVI RETOURS PART 145'!#REF!,'SUIVI RETOURS PART 145'!#REF!,'SUIVI RETOURS PART 145'!#REF!,'SUIVI RETOURS PART 145'!#REF!</definedName>
    <definedName name="Z_69445DFE_C158_4C15_A2F2_C60A1AFA4E89_.wvu.FilterData" localSheetId="0" hidden="1">'SUIVI RETOURS PART 145'!$A$1:$K$593</definedName>
    <definedName name="Z_694B33EE_6B1E_4B30_84AE_3A11CBDECA56_.wvu.FilterData" localSheetId="0" hidden="1">'SUIVI RETOURS PART 145'!$A$1:$K$76</definedName>
    <definedName name="Z_6A35CA80_4896_4700_9BF2_CC02D0441722_.wvu.FilterData" localSheetId="0" hidden="1">'SUIVI RETOURS PART 145'!$A$1:$K$602</definedName>
    <definedName name="Z_6A3AFE08_7337_46F1_A00A_78FE22C46639_.wvu.FilterData" localSheetId="0" hidden="1">'SUIVI RETOURS PART 145'!$A$1:$K$597</definedName>
    <definedName name="Z_6A727ABE_0A01_4D7A_B339_4A5483B8FBF9_.wvu.FilterData" localSheetId="0" hidden="1">'SUIVI RETOURS PART 145'!$A$1:$K$595</definedName>
    <definedName name="Z_6A94F578_24CC_4B86_B7C5_89AB6E1E4FDC_.wvu.FilterData" localSheetId="0" hidden="1">'SUIVI RETOURS PART 145'!$A$1:$K$595</definedName>
    <definedName name="Z_6ADFFBAB_BFEA_4851_A41E_F41621FFBDE0_.wvu.FilterData" localSheetId="0" hidden="1">'SUIVI RETOURS PART 145'!$A$1:$K$593</definedName>
    <definedName name="Z_6AE28C5F_9EE6_4A2A_BF07_574DF5B945A6_.wvu.FilterData" localSheetId="0" hidden="1">'SUIVI RETOURS PART 145'!$A$1:$K$1</definedName>
    <definedName name="Z_6AE9B698_F027_44E4_83D4_3B0CA58754D5_.wvu.FilterData" localSheetId="0" hidden="1">'SUIVI RETOURS PART 145'!$A$1:$K$1</definedName>
    <definedName name="Z_6B17E3D0_6AFC_4AF1_A9E1_F30A134BD339_.wvu.FilterData" localSheetId="0" hidden="1">'SUIVI RETOURS PART 145'!$A$1:$P$1</definedName>
    <definedName name="Z_6B2F01DA_F124_431F_A3EB_0DD6955C3CE5_.wvu.FilterData" localSheetId="0" hidden="1">'SUIVI RETOURS PART 145'!$A$1:$P$604</definedName>
    <definedName name="Z_6B77DAA5_9212_4953_AC26_354EAB3D4BBB_.wvu.FilterData" localSheetId="0" hidden="1">'SUIVI RETOURS PART 145'!$A$1:$K$602</definedName>
    <definedName name="Z_6BBF2DBE_6EAE_4C45_A31F_64F40B98A2EB_.wvu.FilterData" localSheetId="0" hidden="1">'SUIVI RETOURS PART 145'!$A$1:$K$602</definedName>
    <definedName name="Z_6BCCB04A_DB31_4150_A735_30BC017ED6F8_.wvu.FilterData" localSheetId="0" hidden="1">'SUIVI RETOURS PART 145'!$A$1:$K$1</definedName>
    <definedName name="Z_6C6A2B30_1A15_427E_9111_39EC94882FE4_.wvu.FilterData" localSheetId="0" hidden="1">'SUIVI RETOURS PART 145'!$A$1:$K$593</definedName>
    <definedName name="Z_6CB95269_6972_4678_8B0F_0AC4C6D0EF80_.wvu.FilterData" localSheetId="0" hidden="1">'SUIVI RETOURS PART 145'!$A$1:$K$602</definedName>
    <definedName name="Z_6CC00FF4_162E_4566_919E_9F8ACEAE8DE3_.wvu.FilterData" localSheetId="0" hidden="1">'SUIVI RETOURS PART 145'!$A$1:$K$1</definedName>
    <definedName name="Z_6CD86CA5_47CE_4A17_9C1A_EA49F0A21FEA_.wvu.FilterData" localSheetId="0" hidden="1">'SUIVI RETOURS PART 145'!$A$1:$K$602</definedName>
    <definedName name="Z_6CED30AE_66C3_4936_ACDC_9A9B54E6230E_.wvu.FilterData" localSheetId="0" hidden="1">'SUIVI RETOURS PART 145'!$A$1:$K$602</definedName>
    <definedName name="Z_6CEE0FE6_D56C_409A_B509_12DDC363A785_.wvu.Cols" localSheetId="0" hidden="1">'SUIVI RETOURS PART 145'!#REF!,'SUIVI RETOURS PART 145'!#REF!,'SUIVI RETOURS PART 145'!#REF!,'SUIVI RETOURS PART 145'!#REF!,'SUIVI RETOURS PART 145'!#REF!,'SUIVI RETOURS PART 145'!#REF!,'SUIVI RETOURS PART 145'!$A:$A,'SUIVI RETOURS PART 145'!$B:$B,'SUIVI RETOURS PART 145'!$C:$K,'SUIVI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6CEE0FE6_D56C_409A_B509_12DDC363A785_.wvu.FilterData" localSheetId="0" hidden="1">'SUIVI RETOURS PART 145'!$A$1:$K$597</definedName>
    <definedName name="Z_6D19ABB5_3E5A_4732_806F_89FFC3112F42_.wvu.FilterData" localSheetId="0" hidden="1">'SUIVI RETOURS PART 145'!$A$1:$K$602</definedName>
    <definedName name="Z_6D365840_FAAC_411B_A5C8_B893F3E4D873_.wvu.FilterData" localSheetId="0" hidden="1">'SUIVI RETOURS PART 145'!$A$1:$K$1</definedName>
    <definedName name="Z_6D553B28_71E3_4261_A6A1_FC3D60F8FA1A_.wvu.FilterData" localSheetId="0" hidden="1">'SUIVI RETOURS PART 145'!$A$1:$K$602</definedName>
    <definedName name="Z_6D7F1877_8F2C_420F_B3F3_3657D88A19BD_.wvu.FilterData" localSheetId="0" hidden="1">'SUIVI RETOURS PART 145'!$A$1:$K$597</definedName>
    <definedName name="Z_6D8C76E5_5D6E_424E_B7C2_BC1D5C4D5D1D_.wvu.FilterData" localSheetId="0" hidden="1">'SUIVI RETOURS PART 145'!$A$1:$K$597</definedName>
    <definedName name="Z_6D91A661_6541_4B80_90DD_89CD58424CA5_.wvu.FilterData" localSheetId="0" hidden="1">'SUIVI RETOURS PART 145'!$A$1:$K$597</definedName>
    <definedName name="Z_6DF3D66C_5778_4FC2_8015_9059AAA4D26F_.wvu.FilterData" localSheetId="0" hidden="1">'SUIVI RETOURS PART 145'!$A$1:$K$597</definedName>
    <definedName name="Z_6E0F0A79_CB71_48A4_AAD9_6B1882955408_.wvu.FilterData" localSheetId="0" hidden="1">'SUIVI RETOURS PART 145'!$A$1:$K$597</definedName>
    <definedName name="Z_6E2F3838_8CED_41DA_AF0B_8452B79E73AA_.wvu.FilterData" localSheetId="0" hidden="1">'SUIVI RETOURS PART 145'!$A$1:$K$597</definedName>
    <definedName name="Z_6E3C8F9B_E3DF_47F4_8109_E7F8C8BC1A0F_.wvu.FilterData" localSheetId="0" hidden="1">'SUIVI RETOURS PART 145'!$A$1:$K$592</definedName>
    <definedName name="Z_6F1A52CA_D914_4DFD_83DD_F4D915A702EC_.wvu.FilterData" localSheetId="0" hidden="1">'SUIVI RETOURS PART 145'!$A$1:$K$593</definedName>
    <definedName name="Z_6F1B8163_DF01_494B_A212_E13FD8CFB42B_.wvu.FilterData" localSheetId="0" hidden="1">'SUIVI RETOURS PART 145'!$A$1:$K$596</definedName>
    <definedName name="Z_6F48AD53_F83D_45D0_86EA_31D904E3332E_.wvu.FilterData" localSheetId="0" hidden="1">'SUIVI RETOURS PART 145'!$A$1:$K$1</definedName>
    <definedName name="Z_6FFE2F4A_6112_433B_8779_DF38E3DDA24B_.wvu.FilterData" localSheetId="0" hidden="1">'SUIVI RETOURS PART 145'!$A$1:$K$1</definedName>
    <definedName name="Z_701B610C_B8C0_4186_A1DF_DEB07840E279_.wvu.FilterData" localSheetId="0" hidden="1">'SUIVI RETOURS PART 145'!$A$1:$K$1</definedName>
    <definedName name="Z_703EFECC_3DC3_4B7F_A62A_2540E0F075A0_.wvu.FilterData" localSheetId="0" hidden="1">'SUIVI RETOURS PART 145'!$A$1:$K$598</definedName>
    <definedName name="Z_7065A6E3_8219_4ACC_A858_B49A1B55B571_.wvu.FilterData" localSheetId="0" hidden="1">'SUIVI RETOURS PART 145'!$A$1:$K$597</definedName>
    <definedName name="Z_7080DAED_7BAA_4C0E_B528_212F95A2ABA6_.wvu.FilterData" localSheetId="0" hidden="1">'SUIVI RETOURS PART 145'!$A$1:$K$597</definedName>
    <definedName name="Z_70BB140F_386D_4F76_B467_E5D4E517E7E4_.wvu.FilterData" localSheetId="0" hidden="1">'SUIVI RETOURS PART 145'!$A$1:$K$602</definedName>
    <definedName name="Z_70BE43B8_3ADA_4ACA_A880_856F47D901F2_.wvu.FilterData" localSheetId="0" hidden="1">'SUIVI RETOURS PART 145'!$A$1:$K$1</definedName>
    <definedName name="Z_70EA5FC6_92D9_404D_9DEE_4E247D639FA7_.wvu.FilterData" localSheetId="0" hidden="1">'SUIVI RETOURS PART 145'!$A$1:$K$593</definedName>
    <definedName name="Z_70EF3B29_6BD5_4141_9149_2DCE71D7D398_.wvu.FilterData" localSheetId="0" hidden="1">'SUIVI RETOURS PART 145'!$A$1:$K$1</definedName>
    <definedName name="Z_712F6D1B_B768_445D_9F58_920C46BBBEA0_.wvu.FilterData" localSheetId="0" hidden="1">'SUIVI RETOURS PART 145'!$A$1:$K$1</definedName>
    <definedName name="Z_71396F17_ECB4_4EF2_AC77_07632BD0EF72_.wvu.FilterData" localSheetId="0" hidden="1">'SUIVI RETOURS PART 145'!$A$1:$K$594</definedName>
    <definedName name="Z_716F4F2E_7649_414B_BCF8_341E6DA90AAB_.wvu.Cols" localSheetId="0" hidden="1">'SUIVI RETOURS PART 145'!#REF!,'SUIVI RETOURS PART 145'!#REF!,'SUIVI RETOURS PART 145'!#REF!,'SUIVI RETOURS PART 145'!#REF!,'SUIVI RETOURS PART 145'!$A:$A,'SUIVI RETOURS PART 145'!$B:$B</definedName>
    <definedName name="Z_716F4F2E_7649_414B_BCF8_341E6DA90AAB_.wvu.FilterData" localSheetId="0" hidden="1">'SUIVI RETOURS PART 145'!$A$1:$K$593</definedName>
    <definedName name="Z_716F4F2E_7649_414B_BCF8_341E6DA90AAB_.wvu.PrintArea" localSheetId="0" hidden="1">'SUIVI RETOURS PART 145'!$A$1:$B$19</definedName>
    <definedName name="Z_71B9F975_318E_485E_BE0E_D2561AA62B24_.wvu.FilterData" localSheetId="0" hidden="1">'SUIVI RETOURS PART 145'!$A$1:$K$1</definedName>
    <definedName name="Z_71F66613_D9F8_40B2_9955_8A7CD9F79952_.wvu.FilterData" localSheetId="0" hidden="1">'SUIVI RETOURS PART 145'!$A$1:$K$593</definedName>
    <definedName name="Z_7202BE49_5125_4166_8BB4_CAA413598E25_.wvu.FilterData" localSheetId="0" hidden="1">'SUIVI RETOURS PART 145'!$A$1:$K$1</definedName>
    <definedName name="Z_72500280_51BE_4003_B1DA_50AFF71FBBC7_.wvu.FilterData" localSheetId="0" hidden="1">'SUIVI RETOURS PART 145'!$A$1:$K$593</definedName>
    <definedName name="Z_726B8C0D_C91A_45A6_8FF0_77939F641F7D_.wvu.FilterData" localSheetId="0" hidden="1">'SUIVI RETOURS PART 145'!$A$1:$K$592</definedName>
    <definedName name="Z_72E3CD16_BE81_4E76_ABF6_E64ED60726F2_.wvu.FilterData" localSheetId="0" hidden="1">'SUIVI RETOURS PART 145'!$A$1:$K$602</definedName>
    <definedName name="Z_72E705BB_5E3E_4D49_88F3_6DB06B535147_.wvu.FilterData" localSheetId="0" hidden="1">'SUIVI RETOURS PART 145'!$A$1:$K$1</definedName>
    <definedName name="Z_72F7E602_FCB4_444C_8120_749CB9B69C12_.wvu.FilterData" localSheetId="0" hidden="1">'SUIVI RETOURS PART 145'!$A$1:$K$598</definedName>
    <definedName name="Z_73143169_8726_4A74_A556_D7719B48E657_.wvu.FilterData" localSheetId="0" hidden="1">'SUIVI RETOURS PART 145'!$A$1:$K$602</definedName>
    <definedName name="Z_731E8139_0B97_4A79_AAEB_7A57638C67CF_.wvu.FilterData" localSheetId="0" hidden="1">'SUIVI RETOURS PART 145'!$A$1:$K$76</definedName>
    <definedName name="Z_7336E4CB_D97A_4C77_AFDD_A6EB281015B6_.wvu.Cols" localSheetId="0" hidden="1">'SUIVI RETOURS PART 145'!#REF!,'SUIVI RETOURS PART 145'!#REF!,'SUIVI RETOURS PART 145'!#REF!,'SUIVI RETOURS PART 145'!$C:$K,'SUIVI RETOURS PART 145'!#REF!,'SUIVI RETOURS PART 145'!#REF!,'SUIVI RETOURS PART 145'!#REF!,'SUIVI RETOURS PART 145'!#REF!,'SUIVI RETOURS PART 145'!#REF!</definedName>
    <definedName name="Z_7336E4CB_D97A_4C77_AFDD_A6EB281015B6_.wvu.FilterData" localSheetId="0" hidden="1">'SUIVI RETOURS PART 145'!$A$1:$K$598</definedName>
    <definedName name="Z_7336E4CB_D97A_4C77_AFDD_A6EB281015B6_.wvu.PrintArea" localSheetId="0" hidden="1">'SUIVI RETOURS PART 145'!$A$1:$B$15</definedName>
    <definedName name="Z_73B9238B_515C_4C85_AEF0_7028EF327DB7_.wvu.FilterData" localSheetId="0" hidden="1">'SUIVI RETOURS PART 145'!$A$1:$K$592</definedName>
    <definedName name="Z_73C2CE46_1E40_4F76_81F5_AD1C286A78FB_.wvu.FilterData" localSheetId="0" hidden="1">'SUIVI RETOURS PART 145'!$A$1:$K$593</definedName>
    <definedName name="Z_73CD5241_B34A_474F_8E16_002C2FD5255B_.wvu.FilterData" localSheetId="0" hidden="1">'SUIVI RETOURS PART 145'!$A$1:$P$1</definedName>
    <definedName name="Z_73D5FEC2_1F0F_4DF8_AB45_85B0283F4F39_.wvu.FilterData" localSheetId="0" hidden="1">'SUIVI RETOURS PART 145'!$A$1:$K$1</definedName>
    <definedName name="Z_73E93406_B2FA_4461_BA80_8D362944E1B5_.wvu.FilterData" localSheetId="0" hidden="1">'SUIVI RETOURS PART 145'!$A$1:$K$1</definedName>
    <definedName name="Z_7406028B_44B4_4C04_BE3B_ED51DA6B07C0_.wvu.FilterData" localSheetId="0" hidden="1">'SUIVI RETOURS PART 145'!$A$1:$K$602</definedName>
    <definedName name="Z_741F0CC0_B430_4760_B174_A11364E60ECA_.wvu.FilterData" localSheetId="0" hidden="1">'SUIVI RETOURS PART 145'!$A$1:$K$597</definedName>
    <definedName name="Z_74220D64_FDE6_4FE0_8891_C30E45284562_.wvu.FilterData" localSheetId="0" hidden="1">'SUIVI RETOURS PART 145'!$A$1:$K$76</definedName>
    <definedName name="Z_74747649_8E06_4006_9F06_5B4937C91E8A_.wvu.FilterData" localSheetId="0" hidden="1">'SUIVI RETOURS PART 145'!$A$1:$K$602</definedName>
    <definedName name="Z_74995332_B420_4649_B7EA_C0118429928B_.wvu.FilterData" localSheetId="0" hidden="1">'SUIVI RETOURS PART 145'!$A$1:$P$1</definedName>
    <definedName name="Z_74D25372_4FA1_47F0_99E3_04E2E9D57BCD_.wvu.FilterData" localSheetId="0" hidden="1">'SUIVI RETOURS PART 145'!$A$1:$K$604</definedName>
    <definedName name="Z_7513E4D3_7DC6_46BF_8397_8D91EB3D6AE9_.wvu.FilterData" localSheetId="0" hidden="1">'SUIVI RETOURS PART 145'!$A$1:$K$594</definedName>
    <definedName name="Z_75294491_1EDE_4D1F_A613_2B5C706D916F_.wvu.FilterData" localSheetId="0" hidden="1">'SUIVI RETOURS PART 145'!$A$1:$K$604</definedName>
    <definedName name="Z_754A7238_8B3B_41FD_B6E9_21E1CE34D356_.wvu.FilterData" localSheetId="0" hidden="1">'SUIVI RETOURS PART 145'!$A$1:$K$596</definedName>
    <definedName name="Z_75BC8363_3AAC_4921_B936_D672CC9F5F93_.wvu.FilterData" localSheetId="0" hidden="1">'SUIVI RETOURS PART 145'!$A$1:$K$594</definedName>
    <definedName name="Z_75C95DF3_9A85_4CB7_81CE_4086EAE595E6_.wvu.FilterData" localSheetId="0" hidden="1">'SUIVI RETOURS PART 145'!$A$1:$K$76</definedName>
    <definedName name="Z_75CF0FD7_CA94_46BC_90EC_734C5DB63123_.wvu.Cols" localSheetId="0" hidden="1">'SUIVI RETOURS PART 145'!#REF!,'SUIVI RETOURS PART 145'!#REF!,'SUIVI RETOURS PART 145'!$A:$B,'SUIVI RETOURS PART 145'!$C:$K,'SUIVI RETOURS PART 145'!#REF!,'SUIVI RETOURS PART 145'!#REF!,'SUIVI RETOURS PART 145'!#REF!,'SUIVI RETOURS PART 145'!#REF!,'SUIVI RETOURS PART 145'!#REF!</definedName>
    <definedName name="Z_75CF0FD7_CA94_46BC_90EC_734C5DB63123_.wvu.FilterData" localSheetId="2" hidden="1">LISTES!$A$1:$AF$97</definedName>
    <definedName name="Z_75CF0FD7_CA94_46BC_90EC_734C5DB63123_.wvu.FilterData" localSheetId="0" hidden="1">'SUIVI RETOURS PART 145'!$A$1:$K$604</definedName>
    <definedName name="Z_75EE9442_9A5E_4858_B5A4_699E893F634E_.wvu.Cols" localSheetId="0" hidden="1">'SUIVI RETOURS PART 145'!#REF!,'SUIVI RETOURS PART 145'!#REF!,'SUIVI RETOURS PART 145'!#REF!,'SUIVI RETOURS PART 145'!#REF!,'SUIVI RETOURS PART 145'!#REF!,'SUIVI RETOURS PART 145'!$A:$A,'SUIVI RETOURS PART 145'!$B:$K,'SUIVI RETOURS PART 145'!#REF!,'SUIVI RETOURS PART 145'!#REF!,'SUIVI RETOURS PART 145'!#REF!</definedName>
    <definedName name="Z_75EE9442_9A5E_4858_B5A4_699E893F634E_.wvu.FilterData" localSheetId="0" hidden="1">'SUIVI RETOURS PART 145'!$A$1:$K$602</definedName>
    <definedName name="Z_75EE9442_9A5E_4858_B5A4_699E893F634E_.wvu.PrintArea" localSheetId="0" hidden="1">'SUIVI RETOURS PART 145'!$A$1:$B$15</definedName>
    <definedName name="Z_76698FBC_5858_4147_BA23_836C032B3FD9_.wvu.FilterData" localSheetId="0" hidden="1">'SUIVI RETOURS PART 145'!$A$1:$K$1</definedName>
    <definedName name="Z_76736FBE_830A_4A36_B81B_4C4C7E16ADC3_.wvu.FilterData" localSheetId="0" hidden="1">'SUIVI RETOURS PART 145'!$A$1:$K$602</definedName>
    <definedName name="Z_7677F7E5_96E0_46D4_A558_AE0A8CC0B24C_.wvu.FilterData" localSheetId="0" hidden="1">'SUIVI RETOURS PART 145'!$A$1:$K$597</definedName>
    <definedName name="Z_7685C880_0DAD_4383_AAEF_C0648E609962_.wvu.FilterData" localSheetId="0" hidden="1">'SUIVI RETOURS PART 145'!$A$1:$K$592</definedName>
    <definedName name="Z_76955515_066D_4A5F_B8F3_D693DC4A1C93_.wvu.FilterData" localSheetId="0" hidden="1">'SUIVI RETOURS PART 145'!$A$1:$K$604</definedName>
    <definedName name="Z_76FEAB23_9B4D_4738_96DD_BECBCC9CBFA6_.wvu.Cols" localSheetId="0" hidden="1">'SUIVI RETOURS PART 145'!#REF!,'SUIVI RETOURS PART 145'!#REF!,'SUIVI RETOURS PART 145'!$A:$B,'SUIVI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76FEAB23_9B4D_4738_96DD_BECBCC9CBFA6_.wvu.FilterData" localSheetId="2" hidden="1">LISTES!$A$1:$AF$97</definedName>
    <definedName name="Z_76FEAB23_9B4D_4738_96DD_BECBCC9CBFA6_.wvu.FilterData" localSheetId="0" hidden="1">'SUIVI RETOURS PART 145'!$A$1:$K$604</definedName>
    <definedName name="Z_77136E57_B985_45A3_9B5B_09D89423B5AB_.wvu.FilterData" localSheetId="0" hidden="1">'SUIVI RETOURS PART 145'!$A$1:$K$595</definedName>
    <definedName name="Z_772E84D3_A2FC_42DE_AB1F_9F01A795EF41_.wvu.FilterData" localSheetId="0" hidden="1">'SUIVI RETOURS PART 145'!$A$1:$K$595</definedName>
    <definedName name="Z_77801B18_E770_4607_B8F6_5F9420886247_.wvu.FilterData" localSheetId="0" hidden="1">'SUIVI RETOURS PART 145'!$A$1:$K$592</definedName>
    <definedName name="Z_77A7B796_85A6_4A12_AB98_34799F9BAE55_.wvu.FilterData" localSheetId="0" hidden="1">'SUIVI RETOURS PART 145'!$A$1:$K$1</definedName>
    <definedName name="Z_77B8971D_6101_416D_BBA9_DE02470015DF_.wvu.FilterData" localSheetId="0" hidden="1">'SUIVI RETOURS PART 145'!$A$1:$L$1</definedName>
    <definedName name="Z_77C2FD0B_256B_4869_8BB3_1ADF5CB9E520_.wvu.FilterData" localSheetId="0" hidden="1">'SUIVI RETOURS PART 145'!$A$1:$K$1</definedName>
    <definedName name="Z_77EC352C_FE76_4E01_A840_5D1769E63134_.wvu.FilterData" localSheetId="0" hidden="1">'SUIVI RETOURS PART 145'!$A$1:$K$593</definedName>
    <definedName name="Z_780A01F5_6896_4D4B_8FB9_4B00FDBEC09D_.wvu.FilterData" localSheetId="0" hidden="1">'SUIVI RETOURS PART 145'!$A$1:$K$604</definedName>
    <definedName name="Z_78149EA8_8060_4A9E_9BE4_5B223424244D_.wvu.FilterData" localSheetId="0" hidden="1">'SUIVI RETOURS PART 145'!$A$1:$K$1</definedName>
    <definedName name="Z_78317712_468A_485B_A25C_E9A592F4187E_.wvu.FilterData" localSheetId="0" hidden="1">'SUIVI RETOURS PART 145'!$A$1:$K$593</definedName>
    <definedName name="Z_783C3BB9_66B0_4CCB_9EE5_2DFE1D50BC01_.wvu.FilterData" localSheetId="0" hidden="1">'SUIVI RETOURS PART 145'!$A$1:$K$604</definedName>
    <definedName name="Z_78636566_2A30_489B_BED2_6327F8EC11AB_.wvu.FilterData" localSheetId="0" hidden="1">'SUIVI RETOURS PART 145'!$A$1:$K$76</definedName>
    <definedName name="Z_786CC64E_521F_470E_87A0_40132303EF9C_.wvu.Cols" localSheetId="0" hidden="1">'SUIVI RETOURS PART 145'!#REF!,'SUIVI RETOURS PART 145'!#REF!,'SUIVI RETOURS PART 145'!#REF!,'SUIVI RETOURS PART 145'!#REF!,'SUIVI RETOURS PART 145'!#REF!,'SUIVI RETOURS PART 145'!$B:$B,'SUIVI RETOURS PART 145'!#REF!,'SUIVI RETOURS PART 145'!#REF!,'SUIVI RETOURS PART 145'!#REF!,'SUIVI RETOURS PART 145'!$I:$K,'SUIVI RETOURS PART 145'!#REF!,'SUIVI RETOURS PART 145'!#REF!,'SUIVI RETOURS PART 145'!#REF!,'SUIVI RETOURS PART 145'!#REF!,'SUIVI RETOURS PART 145'!#REF!,'SUIVI RETOURS PART 145'!#REF!,'SUIVI RETOURS PART 145'!#REF!</definedName>
    <definedName name="Z_786CC64E_521F_470E_87A0_40132303EF9C_.wvu.FilterData" localSheetId="0" hidden="1">'SUIVI RETOURS PART 145'!$A$1:$K$593</definedName>
    <definedName name="Z_786CC64E_521F_470E_87A0_40132303EF9C_.wvu.PrintArea" localSheetId="0" hidden="1">'SUIVI RETOURS PART 145'!$A$1:$B$17</definedName>
    <definedName name="Z_78AEB898_B94F_497C_9079_0B2EB11901AC_.wvu.FilterData" localSheetId="0" hidden="1">'SUIVI RETOURS PART 145'!$A$1:$K$597</definedName>
    <definedName name="Z_7983E553_150E_49D2_975E_DB96A16B0F3F_.wvu.FilterData" localSheetId="0" hidden="1">'SUIVI RETOURS PART 145'!$A$1:$K$594</definedName>
    <definedName name="Z_79F673C4_8F3A_49C6_A4A1_C2A58F3AFEDD_.wvu.FilterData" localSheetId="0" hidden="1">'SUIVI RETOURS PART 145'!$A$1:$L$593</definedName>
    <definedName name="Z_7A01485E_3073_4374_A353_787AC63A6136_.wvu.FilterData" localSheetId="0" hidden="1">'SUIVI RETOURS PART 145'!$A$1:$K$1</definedName>
    <definedName name="Z_7A44298B_68B6_4838_8060_A70B7DB6C050_.wvu.FilterData" localSheetId="0" hidden="1">'SUIVI RETOURS PART 145'!$A$1:$K$602</definedName>
    <definedName name="Z_7A8F13A0_9726_488F_9075_F0FD8023E979_.wvu.Cols" localSheetId="0" hidden="1">'SUIVI RETOURS PART 145'!#REF!,'SUIVI RETOURS PART 145'!#REF!,'SUIVI RETOURS PART 145'!#REF!,'SUIVI RETOURS PART 145'!$A:$B,'SUIVI RETOURS PART 145'!#REF!,'SUIVI RETOURS PART 145'!#REF!,'SUIVI RETOURS PART 145'!$C:$K,'SUIVI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7A8F13A0_9726_488F_9075_F0FD8023E979_.wvu.FilterData" localSheetId="0" hidden="1">'SUIVI RETOURS PART 145'!$A$1:$K$595</definedName>
    <definedName name="Z_7AF64BFE_8BBD_4B5B_8EBD_F6F3A97FFD6C_.wvu.FilterData" localSheetId="0" hidden="1">'SUIVI RETOURS PART 145'!$A$1:$K$602</definedName>
    <definedName name="Z_7B2C3EBA_35D4_45D9_ADBC_2B3809A924FB_.wvu.FilterData" localSheetId="0" hidden="1">'SUIVI RETOURS PART 145'!$A$1:$K$592</definedName>
    <definedName name="Z_7B510075_5B4C_4C88_A914_3405E9B536B6_.wvu.FilterData" localSheetId="0" hidden="1">'SUIVI RETOURS PART 145'!$A$1:$K$596</definedName>
    <definedName name="Z_7B987925_8957_4611_91D6_AAD3298ABFDB_.wvu.FilterData" localSheetId="0" hidden="1">'SUIVI RETOURS PART 145'!$A$1:$K$595</definedName>
    <definedName name="Z_7B99EC8C_6BBC_4677_A459_7821A5DE3700_.wvu.FilterData" localSheetId="2" hidden="1">LISTES!$A$1:$AF$97</definedName>
    <definedName name="Z_7B99EC8C_6BBC_4677_A459_7821A5DE3700_.wvu.FilterData" localSheetId="0" hidden="1">'SUIVI RETOURS PART 145'!$A$1:$K$602</definedName>
    <definedName name="Z_7BF81550_E533_4230_B72B_45D71CA805EA_.wvu.FilterData" localSheetId="0" hidden="1">'SUIVI RETOURS PART 145'!$A$1:$K$592</definedName>
    <definedName name="Z_7C5FD413_8F85_47CC_9067_B7A3C937E1DD_.wvu.FilterData" localSheetId="0" hidden="1">'SUIVI RETOURS PART 145'!$A$1:$K$597</definedName>
    <definedName name="Z_7D030A26_E4B6_4471_ACD1_8E4AED4A6A78_.wvu.FilterData" localSheetId="0" hidden="1">'SUIVI RETOURS PART 145'!$A$1:$K$604</definedName>
    <definedName name="Z_7D87D8A8_053F_4675_B748_FC6FB2C7B887_.wvu.FilterData" localSheetId="0" hidden="1">'SUIVI RETOURS PART 145'!$A$1:$K$592</definedName>
    <definedName name="Z_7D8F6BF4_BD16_4829_8839_C1ED75BCF3B1_.wvu.FilterData" localSheetId="0" hidden="1">'SUIVI RETOURS PART 145'!$A$1:$K$593</definedName>
    <definedName name="Z_7D902E67_57C6_4378_A1FC_FF871F8EE9C9_.wvu.FilterData" localSheetId="0" hidden="1">'SUIVI RETOURS PART 145'!$A$1:$K$593</definedName>
    <definedName name="Z_7DB33FF2_CB66_4C78_9C05_B7163D9595D6_.wvu.FilterData" localSheetId="0" hidden="1">'SUIVI RETOURS PART 145'!$A$1:$K$602</definedName>
    <definedName name="Z_7E098523_7F43_450C_AC6D_0297BCDAA151_.wvu.FilterData" localSheetId="0" hidden="1">'SUIVI RETOURS PART 145'!$A$1:$K$593</definedName>
    <definedName name="Z_7E0AD8CB_D8E3_4BCE_91A4_81E28E868FD7_.wvu.FilterData" localSheetId="0" hidden="1">'SUIVI RETOURS PART 145'!$A$1:$K$602</definedName>
    <definedName name="Z_7E5FC2CD_2791_47B1_9C08_D2E571194133_.wvu.FilterData" localSheetId="0" hidden="1">'SUIVI RETOURS PART 145'!$A$1:$K$1</definedName>
    <definedName name="Z_7E735AD1_9558_4BE3_9D1F_C6811841B541_.wvu.FilterData" localSheetId="0" hidden="1">'SUIVI RETOURS PART 145'!$A$1:$K$593</definedName>
    <definedName name="Z_7E805608_DACB_4A54_9165_38140EFEADBB_.wvu.FilterData" localSheetId="0" hidden="1">'SUIVI RETOURS PART 145'!$A$1:$K$597</definedName>
    <definedName name="Z_7ED0FB23_94AF_4E91_BABD_2C3032EBE3DC_.wvu.FilterData" localSheetId="0" hidden="1">'SUIVI RETOURS PART 145'!$A$1:$K$76</definedName>
    <definedName name="Z_7EFDFBFE_DC21_4D2A_A05F_BB633394150F_.wvu.FilterData" localSheetId="0" hidden="1">'SUIVI RETOURS PART 145'!$A$1:$K$592</definedName>
    <definedName name="Z_7F04074D_68FB_44DB_80C1_B91559DE6AA4_.wvu.FilterData" localSheetId="0" hidden="1">'SUIVI RETOURS PART 145'!$A$1:$K$1</definedName>
    <definedName name="Z_7F0B4089_BD67_4E5F_9C07_EE0A78410DE4_.wvu.Cols" localSheetId="0" hidden="1">'SUIVI RETOURS PART 145'!#REF!,'SUIVI RETOURS PART 145'!#REF!,'SUIVI RETOURS PART 145'!#REF!,'SUIVI RETOURS PART 145'!$A:$B,'SUIVI RETOURS PART 145'!#REF!,'SUIVI RETOURS PART 145'!$C:$K,'SUIVI RETOURS PART 145'!#REF!,'SUIVI RETOURS PART 145'!#REF!,'SUIVI RETOURS PART 145'!#REF!,'SUIVI RETOURS PART 145'!#REF!,'SUIVI RETOURS PART 145'!#REF!,'SUIVI RETOURS PART 145'!#REF!</definedName>
    <definedName name="Z_7F0B4089_BD67_4E5F_9C07_EE0A78410DE4_.wvu.FilterData" localSheetId="2" hidden="1">LISTES!$A$1:$AF$97</definedName>
    <definedName name="Z_7F0B4089_BD67_4E5F_9C07_EE0A78410DE4_.wvu.FilterData" localSheetId="0" hidden="1">'SUIVI RETOURS PART 145'!$A$1:$K$604</definedName>
    <definedName name="Z_7F239186_974F_4376_AAA4_26972A40EAB2_.wvu.FilterData" localSheetId="0" hidden="1">'SUIVI RETOURS PART 145'!$A$1:$K$594</definedName>
    <definedName name="Z_7F88536C_217E_4A7A_B553_6EE0B8992B94_.wvu.FilterData" localSheetId="0" hidden="1">'SUIVI RETOURS PART 145'!$A$1:$K$602</definedName>
    <definedName name="Z_7F9F81B0_04AF_4FD1_896E_694E91EB6521_.wvu.FilterData" localSheetId="0" hidden="1">'SUIVI RETOURS PART 145'!$A$1:$K$597</definedName>
    <definedName name="Z_7FEE0A8B_C583_45C4_A3D4_210FCDA71F1A_.wvu.FilterData" localSheetId="0" hidden="1">'SUIVI RETOURS PART 145'!$A$1:$K$597</definedName>
    <definedName name="Z_80385C1B_8EED_4A8E_91C8_6A850DB223F9_.wvu.FilterData" localSheetId="0" hidden="1">'SUIVI RETOURS PART 145'!$A$1:$K$593</definedName>
    <definedName name="Z_8039DBE6_BAAD_459B_994F_1872AC606D69_.wvu.FilterData" localSheetId="0" hidden="1">'SUIVI RETOURS PART 145'!$A$1:$K$593</definedName>
    <definedName name="Z_807DDAE5_8A5F_482A_9063_352B366DC67E_.wvu.FilterData" localSheetId="0" hidden="1">'SUIVI RETOURS PART 145'!$A$1:$K$594</definedName>
    <definedName name="Z_8097B95A_1C17_4CFE_8C7A_1C0FA1C73B6E_.wvu.FilterData" localSheetId="0" hidden="1">'SUIVI RETOURS PART 145'!$A$1:$K$602</definedName>
    <definedName name="Z_80AA9E94_DF53_4D81_8592_10C1A7274382_.wvu.FilterData" localSheetId="0" hidden="1">'SUIVI RETOURS PART 145'!$A$1:$K$597</definedName>
    <definedName name="Z_80AE5242_0D31_48F6_B503_D27AAC23CA12_.wvu.FilterData" localSheetId="0" hidden="1">'SUIVI RETOURS PART 145'!$A$1:$K$595</definedName>
    <definedName name="Z_811904AE_2B16_4A28_B548_9DD4B6DD93C9_.wvu.FilterData" localSheetId="0" hidden="1">'SUIVI RETOURS PART 145'!$A$1:$K$597</definedName>
    <definedName name="Z_8173D29B_520A_4A3C_A81C_6BB368408692_.wvu.FilterData" localSheetId="0" hidden="1">'SUIVI RETOURS PART 145'!$A$1:$K$593</definedName>
    <definedName name="Z_81D7C267_9F30_4BCA_9957_FAA941EF7416_.wvu.FilterData" localSheetId="0" hidden="1">'SUIVI RETOURS PART 145'!$A$1:$K$593</definedName>
    <definedName name="Z_81EC37BA_92DF_45DF_87DC_C524C8303DCD_.wvu.FilterData" localSheetId="0" hidden="1">'SUIVI RETOURS PART 145'!$A$1:$K$597</definedName>
    <definedName name="Z_82171D8B_EEB8_41DA_B72B_D9813FFDF5A8_.wvu.Cols" localSheetId="0" hidden="1">'SUIVI RETOURS PART 145'!#REF!,'SUIVI RETOURS PART 145'!$A:$B,'SUIVI RETOURS PART 145'!#REF!,'SUIVI RETOURS PART 145'!$C:$K,'SUIVI RETOURS PART 145'!#REF!,'SUIVI RETOURS PART 145'!#REF!,'SUIVI RETOURS PART 145'!#REF!,'SUIVI RETOURS PART 145'!#REF!,'SUIVI RETOURS PART 145'!#REF!</definedName>
    <definedName name="Z_82171D8B_EEB8_41DA_B72B_D9813FFDF5A8_.wvu.FilterData" localSheetId="0" hidden="1">'SUIVI RETOURS PART 145'!$A$1:$K$597</definedName>
    <definedName name="Z_8229CAE3_3A08_452D_83E9_5B5C9F82A4FD_.wvu.FilterData" localSheetId="0" hidden="1">'SUIVI RETOURS PART 145'!$A$1:$K$593</definedName>
    <definedName name="Z_824FB628_2487_44F7_B2F8_D4E862D6846D_.wvu.FilterData" localSheetId="0" hidden="1">'SUIVI RETOURS PART 145'!$A$1:$K$602</definedName>
    <definedName name="Z_827C7C94_39EF_4A56_A41B_8EE27479CDDA_.wvu.FilterData" localSheetId="0" hidden="1">'SUIVI RETOURS PART 145'!$A$1:$K$593</definedName>
    <definedName name="Z_82D6F19A_2247_417F_B5BF_5905FE0B0BB0_.wvu.Cols" localSheetId="0" hidden="1">'SUIVI RETOURS PART 145'!#REF!,'SUIVI RETOURS PART 145'!#REF!,'SUIVI RETOURS PART 145'!#REF!,'SUIVI RETOURS PART 145'!$A:$B,'SUIVI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82D6F19A_2247_417F_B5BF_5905FE0B0BB0_.wvu.FilterData" localSheetId="2" hidden="1">LISTES!$A$1:$AF$97</definedName>
    <definedName name="Z_82D6F19A_2247_417F_B5BF_5905FE0B0BB0_.wvu.FilterData" localSheetId="0" hidden="1">'SUIVI RETOURS PART 145'!$A$1:$K$604</definedName>
    <definedName name="Z_82F847FC_A2C2_4574_8120_F33880605FAA_.wvu.FilterData" localSheetId="0" hidden="1">'SUIVI RETOURS PART 145'!$A$1:$K$593</definedName>
    <definedName name="Z_8346B937_F439_42AB_A123_DFAFADD5282E_.wvu.FilterData" localSheetId="0" hidden="1">'SUIVI RETOURS PART 145'!$A$1:$K$1</definedName>
    <definedName name="Z_83520F24_5B51_4D0D_88EC_C9CDABDC4DEB_.wvu.FilterData" localSheetId="0" hidden="1">'SUIVI RETOURS PART 145'!$A$1:$K$597</definedName>
    <definedName name="Z_838A3524_5E49_4191_989A_B21FEFBD42DB_.wvu.FilterData" localSheetId="0" hidden="1">'SUIVI RETOURS PART 145'!$A$1:$K$595</definedName>
    <definedName name="Z_83BB85A6_4521_4C59_8ED5_B2D5998B57B3_.wvu.FilterData" localSheetId="0" hidden="1">'SUIVI RETOURS PART 145'!$A$1:$K$76</definedName>
    <definedName name="Z_83C9603E_EFDD_4750_A73C_BEC4C0437775_.wvu.Cols" localSheetId="0" hidden="1">'SUIVI RETOURS PART 145'!#REF!,'SUIVI RETOURS PART 145'!#REF!,'SUIVI RETOURS PART 145'!$A:$B,'SUIVI RETOURS PART 145'!$C:$K</definedName>
    <definedName name="Z_83C9603E_EFDD_4750_A73C_BEC4C0437775_.wvu.FilterData" localSheetId="2" hidden="1">LISTES!$A$1:$AF$97</definedName>
    <definedName name="Z_83C9603E_EFDD_4750_A73C_BEC4C0437775_.wvu.FilterData" localSheetId="0" hidden="1">'SUIVI RETOURS PART 145'!$A$1:$K$604</definedName>
    <definedName name="Z_842072DB_5322_4C1C_8655_2B5A6582A76E_.wvu.FilterData" localSheetId="0" hidden="1">'SUIVI RETOURS PART 145'!$A$1:$K$1</definedName>
    <definedName name="Z_846064BB_0736_4795_A039_7CCE7DF2B76E_.wvu.FilterData" localSheetId="0" hidden="1">'SUIVI RETOURS PART 145'!$A$1:$K$1</definedName>
    <definedName name="Z_84863FAE_FB84_450A_94C6_9F8D36A70FFB_.wvu.FilterData" localSheetId="0" hidden="1">'SUIVI RETOURS PART 145'!$A$1:$K$602</definedName>
    <definedName name="Z_84865DAE_A661_4219_A183_9BC8039CA906_.wvu.FilterData" localSheetId="0" hidden="1">'SUIVI RETOURS PART 145'!$A$1:$K$604</definedName>
    <definedName name="Z_84AC6B53_5844_4CA4_8CC1_9A2DAF3F4389_.wvu.FilterData" localSheetId="0" hidden="1">'SUIVI RETOURS PART 145'!$A$1:$K$593</definedName>
    <definedName name="Z_84F2E8EA_03F9_48F5_A01E_691A3A29A21E_.wvu.FilterData" localSheetId="0" hidden="1">'SUIVI RETOURS PART 145'!$A$1:$K$602</definedName>
    <definedName name="Z_85040230_45B2_42DA_A913_7EFF5D48F171_.wvu.FilterData" localSheetId="0" hidden="1">'SUIVI RETOURS PART 145'!$A$1:$K$1</definedName>
    <definedName name="Z_850F41B1_BCAF_49EC_9FBD_EAB0B120072A_.wvu.FilterData" localSheetId="0" hidden="1">'SUIVI RETOURS PART 145'!$A$1:$K$595</definedName>
    <definedName name="Z_8535E4D9_76DC_4C00_8EC8_FD49A01C4F81_.wvu.FilterData" localSheetId="0" hidden="1">'SUIVI RETOURS PART 145'!$A$1:$K$602</definedName>
    <definedName name="Z_858DF561_6649_4790_98EF_61072462CBD1_.wvu.FilterData" localSheetId="0" hidden="1">'SUIVI RETOURS PART 145'!$A$1:$K$593</definedName>
    <definedName name="Z_85AEB835_6A8F_4BD6_91C1_FA6F433F1052_.wvu.FilterData" localSheetId="0" hidden="1">'SUIVI RETOURS PART 145'!$A$1:$K$597</definedName>
    <definedName name="Z_85BA7625_37B1_4D64_B1AC_DCFCB5E6F175_.wvu.FilterData" localSheetId="0" hidden="1">'SUIVI RETOURS PART 145'!$A$1:$L$1</definedName>
    <definedName name="Z_85CC74D1_E2DD_4FA4_9CF1_4FBA9794B779_.wvu.FilterData" localSheetId="0" hidden="1">'SUIVI RETOURS PART 145'!$A$1:$K$594</definedName>
    <definedName name="Z_85E2D9D1_6AC9_489C_A8D9_7BB0D0479F49_.wvu.FilterData" localSheetId="0" hidden="1">'SUIVI RETOURS PART 145'!$A$1:$K$604</definedName>
    <definedName name="Z_85F0614E_0816_4FA9_9176_B1919A42A779_.wvu.FilterData" localSheetId="0" hidden="1">'SUIVI RETOURS PART 145'!$A$1:$K$596</definedName>
    <definedName name="Z_85FDFCE8_55D3_4180_93B3_1D1A706EFD17_.wvu.FilterData" localSheetId="0" hidden="1">'SUIVI RETOURS PART 145'!$A$1:$K$597</definedName>
    <definedName name="Z_864D9F2B_88BC_4A91_8474_133E0E5939B8_.wvu.FilterData" localSheetId="0" hidden="1">'SUIVI RETOURS PART 145'!$A$1:$K$593</definedName>
    <definedName name="Z_86719298_89E6_4164_B69D_CB44A94B6F75_.wvu.FilterData" localSheetId="0" hidden="1">'SUIVI RETOURS PART 145'!$A$1:$K$1</definedName>
    <definedName name="Z_875F3CD1_4073_4547_9CE3_934BC0C51C39_.wvu.FilterData" localSheetId="0" hidden="1">'SUIVI RETOURS PART 145'!$A$1:$K$593</definedName>
    <definedName name="Z_879EDC22_92D5_4052_94F0_2D0ACF9081DA_.wvu.FilterData" localSheetId="0" hidden="1">'SUIVI RETOURS PART 145'!$A$1:$K$602</definedName>
    <definedName name="Z_87A36878_84EA_4FF1_88A6_1DC1BFDDB9F9_.wvu.FilterData" localSheetId="0" hidden="1">'SUIVI RETOURS PART 145'!$A$1:$K$597</definedName>
    <definedName name="Z_87B8BB0D_BEE1_469A_8397_30CFB383C9AE_.wvu.FilterData" localSheetId="0" hidden="1">'SUIVI RETOURS PART 145'!$A$1:$K$593</definedName>
    <definedName name="Z_87E2DAD5_52ED_42F8_9BF4_D12766867817_.wvu.FilterData" localSheetId="0" hidden="1">'SUIVI RETOURS PART 145'!$A$1:$K$1</definedName>
    <definedName name="Z_87E5A94C_D4F2_4628_8BD2_D82A7BF4180D_.wvu.FilterData" localSheetId="0" hidden="1">'SUIVI RETOURS PART 145'!$A$1:$K$597</definedName>
    <definedName name="Z_87EA3DE9_D6E0_45ED_B650_8263EF8A6CEF_.wvu.FilterData" localSheetId="0" hidden="1">'SUIVI RETOURS PART 145'!$A$1:$K$597</definedName>
    <definedName name="Z_89199CAF_08B5_4499_9F8A_9C7DA5A452B3_.wvu.FilterData" localSheetId="0" hidden="1">'SUIVI RETOURS PART 145'!$A$1:$K$593</definedName>
    <definedName name="Z_8922AC1D_B198_47AA_9812_4658C5D21FEA_.wvu.FilterData" localSheetId="0" hidden="1">'SUIVI RETOURS PART 145'!$A$1:$K$593</definedName>
    <definedName name="Z_8951202F_E0A9_4DF5_B7FE_20DADF06B9BB_.wvu.FilterData" localSheetId="0" hidden="1">'SUIVI RETOURS PART 145'!$A$1:$K$602</definedName>
    <definedName name="Z_896AFD24_DB23_4276_B4A3_F5D67E69A62C_.wvu.FilterData" localSheetId="0" hidden="1">'SUIVI RETOURS PART 145'!$A$1:$K$76</definedName>
    <definedName name="Z_89A48BDC_782E_495F_A44A_529DB7312864_.wvu.FilterData" localSheetId="0" hidden="1">'SUIVI RETOURS PART 145'!$A$1:$K$604</definedName>
    <definedName name="Z_8A07CB80_1122_4A3E_A5B6_99DEFA1AE4FD_.wvu.FilterData" localSheetId="0" hidden="1">'SUIVI RETOURS PART 145'!$A$1:$K$595</definedName>
    <definedName name="Z_8A18DCDD_E9E3_4D90_B4DD_9268BC4C4119_.wvu.FilterData" localSheetId="0" hidden="1">'SUIVI RETOURS PART 145'!$A$1:$L$1</definedName>
    <definedName name="Z_8A5531C1_515D_4409_A6A7_58B36E4EC31D_.wvu.FilterData" localSheetId="0" hidden="1">'SUIVI RETOURS PART 145'!$A$1:$K$1</definedName>
    <definedName name="Z_8A601DD5_E72A_4211_8882_3F9C686D1DB0_.wvu.FilterData" localSheetId="0" hidden="1">'SUIVI RETOURS PART 145'!$A$1:$K$597</definedName>
    <definedName name="Z_8A65AFCE_268D_492B_9F22_21448DC52E1D_.wvu.FilterData" localSheetId="0" hidden="1">'SUIVI RETOURS PART 145'!$A$1:$K$597</definedName>
    <definedName name="Z_8A85B280_E366_45F3_A557_8118D3B065E6_.wvu.FilterData" localSheetId="0" hidden="1">'SUIVI RETOURS PART 145'!$A$1:$K$597</definedName>
    <definedName name="Z_8A95121F_7C4C_418C_A349_011E4C564176_.wvu.FilterData" localSheetId="0" hidden="1">'SUIVI RETOURS PART 145'!$A$1:$K$596</definedName>
    <definedName name="Z_8ABBC79F_6D9E_4689_8C37_362ADB23FC6E_.wvu.FilterData" localSheetId="0" hidden="1">'SUIVI RETOURS PART 145'!$A$1:$K$1</definedName>
    <definedName name="Z_8ADD42B2_A5B8_42E7_AB36_384B4E49988F_.wvu.FilterData" localSheetId="0" hidden="1">'SUIVI RETOURS PART 145'!$A$1:$K$602</definedName>
    <definedName name="Z_8B07EEA0_6D73_4C9D_92F4_A5378C3458C0_.wvu.FilterData" localSheetId="0" hidden="1">'SUIVI RETOURS PART 145'!$A$1:$K$1</definedName>
    <definedName name="Z_8B1E94B3_9DA6_407F_8F7F_F718D747341B_.wvu.FilterData" localSheetId="0" hidden="1">'SUIVI RETOURS PART 145'!$A$1:$K$594</definedName>
    <definedName name="Z_8B521EF5_EFF2_423E_8AA4_2105C53C9333_.wvu.FilterData" localSheetId="0" hidden="1">'SUIVI RETOURS PART 145'!$A$1:$K$1</definedName>
    <definedName name="Z_8B7BE0ED_09B8_4CC9_ADE0_95F4C09A2F87_.wvu.FilterData" localSheetId="0" hidden="1">'SUIVI RETOURS PART 145'!$A$1:$K$597</definedName>
    <definedName name="Z_8BA64B19_CB9E_40B3_9CA2_12ABC79610A4_.wvu.FilterData" localSheetId="0" hidden="1">'SUIVI RETOURS PART 145'!$A$1:$K$596</definedName>
    <definedName name="Z_8BE4E5C9_729C_420D_AF0A_41FDAAFB7949_.wvu.FilterData" localSheetId="0" hidden="1">'SUIVI RETOURS PART 145'!$A$1:$K$592</definedName>
    <definedName name="Z_8C2D953D_87BD_4FE8_AAA9_464FCF4CDE6F_.wvu.FilterData" localSheetId="0" hidden="1">'SUIVI RETOURS PART 145'!$A$1:$K$596</definedName>
    <definedName name="Z_8CC681CC_504E_49E6_8D1A_A5A15E166105_.wvu.FilterData" localSheetId="0" hidden="1">'SUIVI RETOURS PART 145'!$A$1:$K$602</definedName>
    <definedName name="Z_8D5A03AD_ABF8_4021_AE67_623AE54C77D0_.wvu.FilterData" localSheetId="0" hidden="1">'SUIVI RETOURS PART 145'!$A$1:$K$76</definedName>
    <definedName name="Z_8E6F630E_CC45_47C2_840A_3355ACBF3B0B_.wvu.FilterData" localSheetId="0" hidden="1">'SUIVI RETOURS PART 145'!$A$1:$K$602</definedName>
    <definedName name="Z_8E9070C1_A3D1_4D4B_BBD4_25009239E5BA_.wvu.FilterData" localSheetId="0" hidden="1">'SUIVI RETOURS PART 145'!$A$1:$K$592</definedName>
    <definedName name="Z_8EA31D14_5694_4FFF_A3F2_8C151E69A2C2_.wvu.FilterData" localSheetId="0" hidden="1">'SUIVI RETOURS PART 145'!$A$1:$K$604</definedName>
    <definedName name="Z_8F3CF23B_3028_4DBD_AFB1_5A23362CAA15_.wvu.FilterData" localSheetId="0" hidden="1">'SUIVI RETOURS PART 145'!$A$1:$K$76</definedName>
    <definedName name="Z_8F43AFD5_999B_4FF2_9E3A_7FF49FD32B58_.wvu.FilterData" localSheetId="0" hidden="1">'SUIVI RETOURS PART 145'!$A$1:$K$597</definedName>
    <definedName name="Z_8F807CE8_C0CC_4B1E_80B2_BA17DCDA999B_.wvu.FilterData" localSheetId="0" hidden="1">'SUIVI RETOURS PART 145'!$A$1:$K$593</definedName>
    <definedName name="Z_8FA603C0_F8D3_4EEB_A723_765B98DE4B4C_.wvu.FilterData" localSheetId="0" hidden="1">'SUIVI RETOURS PART 145'!$A$1:$K$597</definedName>
    <definedName name="Z_8FC40133_D457_41C1_8F90_DE07DA90CB67_.wvu.FilterData" localSheetId="0" hidden="1">'SUIVI RETOURS PART 145'!$A$1:$K$602</definedName>
    <definedName name="Z_900780A9_3A09_471D_8533_B17DDD1884BC_.wvu.FilterData" localSheetId="0" hidden="1">'SUIVI RETOURS PART 145'!$A$1:$K$1</definedName>
    <definedName name="Z_90247FDB_8FEE_4546_A7D2_C0FE0F97AEF4_.wvu.FilterData" localSheetId="0" hidden="1">'SUIVI RETOURS PART 145'!$A$1:$K$76</definedName>
    <definedName name="Z_9117AE54_E52B_4D36_BF4E_291D97B01153_.wvu.FilterData" localSheetId="0" hidden="1">'SUIVI RETOURS PART 145'!$A$1:$K$602</definedName>
    <definedName name="Z_9191075D_CC3A_4378_AEAE_D6524DBD742F_.wvu.Cols" localSheetId="0" hidden="1">'SUIVI RETOURS PART 145'!#REF!,'SUIVI RETOURS PART 145'!#REF!,'SUIVI RETOURS PART 145'!#REF!,'SUIVI RETOURS PART 145'!#REF!,'SUIVI RETOURS PART 145'!#REF!,'SUIVI RETOURS PART 145'!#REF!,'SUIVI RETOURS PART 145'!#REF!,'SUIVI RETOURS PART 145'!#REF!,'SUIVI RETOURS PART 145'!$C:$K,'SUIVI RETOURS PART 145'!#REF!,'SUIVI RETOURS PART 145'!#REF!,'SUIVI RETOURS PART 145'!#REF!,'SUIVI RETOURS PART 145'!#REF!</definedName>
    <definedName name="Z_9191075D_CC3A_4378_AEAE_D6524DBD742F_.wvu.FilterData" localSheetId="0" hidden="1">'SUIVI RETOURS PART 145'!$A$1:$K$592</definedName>
    <definedName name="Z_9191075D_CC3A_4378_AEAE_D6524DBD742F_.wvu.PrintArea" localSheetId="0" hidden="1">'SUIVI RETOURS PART 145'!$A$1:$B$12</definedName>
    <definedName name="Z_91B1B0E0_F657_48CD_BDA3_B9ED765DC2F6_.wvu.FilterData" localSheetId="0" hidden="1">'SUIVI RETOURS PART 145'!$A$1:$K$592</definedName>
    <definedName name="Z_91BF4502_DF03_42A1_B7AC_0D28A51D1F96_.wvu.FilterData" localSheetId="0" hidden="1">'SUIVI RETOURS PART 145'!$A$1:$K$602</definedName>
    <definedName name="Z_91D58D5E_F2A0_49F0_B3E5_7A437E806923_.wvu.FilterData" localSheetId="0" hidden="1">'SUIVI RETOURS PART 145'!$A$1:$K$593</definedName>
    <definedName name="Z_9215F30D_B2A0_4FF0_8B44_5D46DFA805DF_.wvu.FilterData" localSheetId="0" hidden="1">'SUIVI RETOURS PART 145'!$A$1:$K$598</definedName>
    <definedName name="Z_9297FFC4_89A7_4C69_B661_C4DAD0661D59_.wvu.FilterData" localSheetId="0" hidden="1">'SUIVI RETOURS PART 145'!$A$1:$K$602</definedName>
    <definedName name="Z_92F44EA6_B4D7_47F3_A1BC_7DAD08D484A1_.wvu.FilterData" localSheetId="0" hidden="1">'SUIVI RETOURS PART 145'!$A$1:$K$598</definedName>
    <definedName name="Z_92F81165_6BA5_4368_B040_115D42B8F107_.wvu.FilterData" localSheetId="2" hidden="1">LISTES!$A$1:$AF$97</definedName>
    <definedName name="Z_92F81165_6BA5_4368_B040_115D42B8F107_.wvu.FilterData" localSheetId="0" hidden="1">'SUIVI RETOURS PART 145'!$A$1:$K$602</definedName>
    <definedName name="Z_92FBF01C_7B34_4833_A95E_16058032DB90_.wvu.FilterData" localSheetId="0" hidden="1">'SUIVI RETOURS PART 145'!$A$1:$K$597</definedName>
    <definedName name="Z_93EF6CFA_EDF4_4755_B7E2_C0F49887E8BE_.wvu.FilterData" localSheetId="0" hidden="1">'SUIVI RETOURS PART 145'!$A$1:$K$1</definedName>
    <definedName name="Z_945425E0_F141_41F3_A929_2AB5E6FE5955_.wvu.FilterData" localSheetId="0" hidden="1">'SUIVI RETOURS PART 145'!$A$1:$K$76</definedName>
    <definedName name="Z_94B8E5E8_70A5_4DD6_874C_0C54D9793345_.wvu.FilterData" localSheetId="0" hidden="1">'SUIVI RETOURS PART 145'!$A$1:$K$604</definedName>
    <definedName name="Z_94C736DF_5C50_41EF_BAD8_9C978672D4E5_.wvu.FilterData" localSheetId="0" hidden="1">'SUIVI RETOURS PART 145'!$A$1:$K$597</definedName>
    <definedName name="Z_94EA8C31_2424_417A_87A7_BE862D3914B5_.wvu.FilterData" localSheetId="0" hidden="1">'SUIVI RETOURS PART 145'!$A$1:$K$598</definedName>
    <definedName name="Z_94F8B79F_FB78_4ECE_AF68_3F06C6F1248B_.wvu.FilterData" localSheetId="0" hidden="1">'SUIVI RETOURS PART 145'!$A$1:$K$1</definedName>
    <definedName name="Z_95000E07_715E_45FC_ACB4_3E598BE47D63_.wvu.FilterData" localSheetId="0" hidden="1">'SUIVI RETOURS PART 145'!$A$1:$L$592</definedName>
    <definedName name="Z_95619498_4D02_46E3_A8C9_3E26424A6A6F_.wvu.FilterData" localSheetId="0" hidden="1">'SUIVI RETOURS PART 145'!$A$1:$K$592</definedName>
    <definedName name="Z_959FFF86_C011_49AD_A7BF_0CF802ED637A_.wvu.Cols" localSheetId="0" hidden="1">'SUIVI RETOURS PART 145'!#REF!,'SUIVI RETOURS PART 145'!#REF!,'SUIVI RETOURS PART 145'!#REF!,'SUIVI RETOURS PART 145'!#REF!,'SUIVI RETOURS PART 145'!$A:$B,'SUIVI RETOURS PART 145'!#REF!,'SUIVI RETOURS PART 145'!$C:$K,'SUIVI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959FFF86_C011_49AD_A7BF_0CF802ED637A_.wvu.FilterData" localSheetId="2" hidden="1">LISTES!$A$1:$AF$97</definedName>
    <definedName name="Z_959FFF86_C011_49AD_A7BF_0CF802ED637A_.wvu.FilterData" localSheetId="0" hidden="1">'SUIVI RETOURS PART 145'!$A$1:$K$604</definedName>
    <definedName name="Z_95EDDBFD_2760_4E95_9540_FDC099678631_.wvu.FilterData" localSheetId="0" hidden="1">'SUIVI RETOURS PART 145'!$A$1:$K$597</definedName>
    <definedName name="Z_964AE675_3227_494A_AC48_57D7C6E482B2_.wvu.FilterData" localSheetId="0" hidden="1">'SUIVI RETOURS PART 145'!$A$1:$K$594</definedName>
    <definedName name="Z_9685FCD3_9DBD_4CB3_A6F6_BDDEEC4C49BB_.wvu.Cols" localSheetId="0" hidden="1">'SUIVI RETOURS PART 145'!#REF!,'SUIVI RETOURS PART 145'!#REF!,'SUIVI RETOURS PART 145'!$A:$B,'SUIVI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9685FCD3_9DBD_4CB3_A6F6_BDDEEC4C49BB_.wvu.FilterData" localSheetId="0" hidden="1">'SUIVI RETOURS PART 145'!$A$1:$K$595</definedName>
    <definedName name="Z_96D0EAA7_2926_4601_8C8F_2D8DEF1A17F6_.wvu.FilterData" localSheetId="0" hidden="1">'SUIVI RETOURS PART 145'!$A$1:$K$595</definedName>
    <definedName name="Z_96E8DFF1_9D8A_45D4_B6D6_AB35BF019908_.wvu.FilterData" localSheetId="0" hidden="1">'SUIVI RETOURS PART 145'!$A$1:$K$603</definedName>
    <definedName name="Z_96EF5EDB_C3E2_4442_9853_C4B612D7361F_.wvu.Cols" localSheetId="0" hidden="1">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96EF5EDB_C3E2_4442_9853_C4B612D7361F_.wvu.FilterData" localSheetId="0" hidden="1">'SUIVI RETOURS PART 145'!$A$1:$K$602</definedName>
    <definedName name="Z_96EF5EDB_C3E2_4442_9853_C4B612D7361F_.wvu.PrintArea" localSheetId="0" hidden="1">'SUIVI RETOURS PART 145'!$A$1:$B$15</definedName>
    <definedName name="Z_973AD652_70EA_4609_B22E_F5B7DCD4940D_.wvu.FilterData" localSheetId="0" hidden="1">'SUIVI RETOURS PART 145'!$A$1:$K$593</definedName>
    <definedName name="Z_97A699F7_37AC_42C9_A1C5_6FC6417BED6E_.wvu.FilterData" localSheetId="0" hidden="1">'SUIVI RETOURS PART 145'!$A$1:$K$602</definedName>
    <definedName name="Z_97EA1081_2DB0_4751_95E1_7C58F2C695BF_.wvu.FilterData" localSheetId="0" hidden="1">'SUIVI RETOURS PART 145'!$A$1:$K$592</definedName>
    <definedName name="Z_981C3D68_BC3D_4787_AC75_EB4E0B2F350B_.wvu.FilterData" localSheetId="0" hidden="1">'SUIVI RETOURS PART 145'!$A$1:$K$594</definedName>
    <definedName name="Z_9898538C_336D_46D3_B070_F409CB130887_.wvu.FilterData" localSheetId="0" hidden="1">'SUIVI RETOURS PART 145'!$A$1:$K$593</definedName>
    <definedName name="Z_98D2D13E_945F_4CF3_A333_62C66A8DFED3_.wvu.FilterData" localSheetId="0" hidden="1">'SUIVI RETOURS PART 145'!$A$1:$K$1</definedName>
    <definedName name="Z_990757FC_D27D_4EE6_BCE0_6C5ED47F2747_.wvu.FilterData" localSheetId="0" hidden="1">'SUIVI RETOURS PART 145'!$A$1:$K$592</definedName>
    <definedName name="Z_9917C537_352D_40DB_8374_DFB36273E7CB_.wvu.FilterData" localSheetId="0" hidden="1">'SUIVI RETOURS PART 145'!$A$1:$K$593</definedName>
    <definedName name="Z_996AFD25_604E_42D4_803D_16950A0E9DA2_.wvu.FilterData" localSheetId="0" hidden="1">'SUIVI RETOURS PART 145'!$A$1:$K$76</definedName>
    <definedName name="Z_99737650_3F61_498C_B1C3_174CC5656A42_.wvu.FilterData" localSheetId="0" hidden="1">'SUIVI RETOURS PART 145'!$A$1:$K$603</definedName>
    <definedName name="Z_99A00D40_5045_4F39_A693_55883F7FEB87_.wvu.FilterData" localSheetId="0" hidden="1">'SUIVI RETOURS PART 145'!$A$1:$K$602</definedName>
    <definedName name="Z_99E292D2_9C8E_424D_8481_954C4DB2F87D_.wvu.FilterData" localSheetId="0" hidden="1">'SUIVI RETOURS PART 145'!$A$1:$K$1</definedName>
    <definedName name="Z_9A3228C9_1740_4FFB_87C3_1EA5C63E2278_.wvu.FilterData" localSheetId="0" hidden="1">'SUIVI RETOURS PART 145'!$A$1:$K$1</definedName>
    <definedName name="Z_9ACAD43D_9E71_426F_828A_BE6391E70C56_.wvu.FilterData" localSheetId="0" hidden="1">'SUIVI RETOURS PART 145'!$A$1:$K$602</definedName>
    <definedName name="Z_9AD10187_94DE_497D_B9C1_E1CF30BBAA15_.wvu.FilterData" localSheetId="0" hidden="1">'SUIVI RETOURS PART 145'!$A$1:$K$593</definedName>
    <definedName name="Z_9B2E016C_770E_4334_85AF_57C302D354FF_.wvu.FilterData" localSheetId="0" hidden="1">'SUIVI RETOURS PART 145'!$A$1:$K$597</definedName>
    <definedName name="Z_9B6A831B_B342_439F_A843_90F3F8439042_.wvu.FilterData" localSheetId="0" hidden="1">'SUIVI RETOURS PART 145'!$A$1:$K$595</definedName>
    <definedName name="Z_9BC72731_8302_4EB0_AB11_5FFAFAC58F38_.wvu.FilterData" localSheetId="0" hidden="1">'SUIVI RETOURS PART 145'!$A$1:$K$604</definedName>
    <definedName name="Z_9BFA046B_D652_4CCE_8041_9A7557A25D74_.wvu.FilterData" localSheetId="0" hidden="1">'SUIVI RETOURS PART 145'!$A$1:$K$76</definedName>
    <definedName name="Z_9C58D8FD_DC2C_492D_9F24_98E96A5826F0_.wvu.FilterData" localSheetId="0" hidden="1">'SUIVI RETOURS PART 145'!$A$1:$K$593</definedName>
    <definedName name="Z_9C6474B1_B1E2_470E_9F48_6E9FEC4D9701_.wvu.FilterData" localSheetId="0" hidden="1">'SUIVI RETOURS PART 145'!$A$1:$K$593</definedName>
    <definedName name="Z_9C97CCEF_3B7B_414D_9FED_7D530828B2ED_.wvu.FilterData" localSheetId="0" hidden="1">'SUIVI RETOURS PART 145'!$A$1:$K$602</definedName>
    <definedName name="Z_9C9A2253_F4FA_4F6D_B288_1A1611A4AC3F_.wvu.FilterData" localSheetId="0" hidden="1">'SUIVI RETOURS PART 145'!$A$1:$K$598</definedName>
    <definedName name="Z_9CB6B3CE_4170_4423_ACA6_C256D9665BCC_.wvu.FilterData" localSheetId="0" hidden="1">'SUIVI RETOURS PART 145'!$A$1:$K$598</definedName>
    <definedName name="Z_9D01ECD6_22AD_43D4_B962_E4BE0001903D_.wvu.FilterData" localSheetId="0" hidden="1">'SUIVI RETOURS PART 145'!$A$1:$K$1</definedName>
    <definedName name="Z_9D5C8B15_4556_4C7C_AEFB_154CEC3CC48E_.wvu.FilterData" localSheetId="0" hidden="1">'SUIVI RETOURS PART 145'!$A$1:$K$1</definedName>
    <definedName name="Z_9D74EEF0_5FC0_449A_AFE9_0E95ABBBA10C_.wvu.FilterData" localSheetId="0" hidden="1">'SUIVI RETOURS PART 145'!$A$1:$K$602</definedName>
    <definedName name="Z_9D8B8389_4E3A_4775_B0EB_8202217C569D_.wvu.FilterData" localSheetId="0" hidden="1">'SUIVI RETOURS PART 145'!$A$1:$K$595</definedName>
    <definedName name="Z_9DBE463E_B3BA_4B87_898F_F42025D677B7_.wvu.FilterData" localSheetId="0" hidden="1">'SUIVI RETOURS PART 145'!$A$1:$K$602</definedName>
    <definedName name="Z_9E59B626_C2A8_4F9B_9243_D180CF8E8D76_.wvu.FilterData" localSheetId="0" hidden="1">'SUIVI RETOURS PART 145'!$A$1:$K$76</definedName>
    <definedName name="Z_9E7DB641_9058_416C_91B3_F06698FA042B_.wvu.FilterData" localSheetId="0" hidden="1">'SUIVI RETOURS PART 145'!$A$1:$K$594</definedName>
    <definedName name="Z_9E8BEABA_B64E_4EA5_90C1_9404859E60B3_.wvu.FilterData" localSheetId="0" hidden="1">'SUIVI RETOURS PART 145'!$A$1:$K$597</definedName>
    <definedName name="Z_9EA1C8F9_B83D_4A7F_AD83_8A64B7CA5EEF_.wvu.FilterData" localSheetId="0" hidden="1">'SUIVI RETOURS PART 145'!$A$1:$K$597</definedName>
    <definedName name="Z_9F840781_6405_470C_A0ED_414222654F11_.wvu.FilterData" localSheetId="0" hidden="1">'SUIVI RETOURS PART 145'!$A$1:$K$597</definedName>
    <definedName name="Z_9F914D74_9352_4BE9_845A_AAB1CE39A216_.wvu.FilterData" localSheetId="0" hidden="1">'SUIVI RETOURS PART 145'!$A$1:$K$597</definedName>
    <definedName name="Z_9FB4220C_642E_4361_9B77_4CA120AB495E_.wvu.FilterData" localSheetId="0" hidden="1">'SUIVI RETOURS PART 145'!$A$1:$K$596</definedName>
    <definedName name="Z_9FBE16E5_04E1_42C7_9F91_EF706FA9756C_.wvu.FilterData" localSheetId="0" hidden="1">'SUIVI RETOURS PART 145'!$A$1:$K$595</definedName>
    <definedName name="Z_9FDDACD4_9DA4_448F_BCA7_2A67DD9B8BF0_.wvu.FilterData" localSheetId="0" hidden="1">'SUIVI RETOURS PART 145'!$A$1:$K$597</definedName>
    <definedName name="Z_A006C210_FD12_42E2_9D84_628532C4DCB8_.wvu.FilterData" localSheetId="0" hidden="1">'SUIVI RETOURS PART 145'!$A$1:$K$597</definedName>
    <definedName name="Z_A04703EA_D375_4F1D_A55F_B6B65F2DDE48_.wvu.FilterData" localSheetId="0" hidden="1">'SUIVI RETOURS PART 145'!$A$1:$K$597</definedName>
    <definedName name="Z_A053A447_31F2_4362_B240_FFB60414C175_.wvu.FilterData" localSheetId="0" hidden="1">'SUIVI RETOURS PART 145'!$A$1:$K$597</definedName>
    <definedName name="Z_A0E80BEF_9C8B_4D6B_9C90_21E2A388EC67_.wvu.FilterData" localSheetId="0" hidden="1">'SUIVI RETOURS PART 145'!$A$1:$K$604</definedName>
    <definedName name="Z_A0EF94D1_7F29_4422_915E_203AAB535F33_.wvu.FilterData" localSheetId="0" hidden="1">'SUIVI RETOURS PART 145'!$A$1:$K$598</definedName>
    <definedName name="Z_A124F42C_94F5_4DE9_8D6C_1B2CE1C57A95_.wvu.FilterData" localSheetId="0" hidden="1">'SUIVI RETOURS PART 145'!$A$1:$K$593</definedName>
    <definedName name="Z_A2089BAC_3DFF_4CA9_A7D9_B8407C60AE4F_.wvu.FilterData" localSheetId="0" hidden="1">'SUIVI RETOURS PART 145'!$A$1:$K$597</definedName>
    <definedName name="Z_A29D5426_BE89_4FD1_B969_F12E2474FAA7_.wvu.FilterData" localSheetId="0" hidden="1">'SUIVI RETOURS PART 145'!$A$1:$K$593</definedName>
    <definedName name="Z_A2EF8B71_C54B_4230_98A5_3986C77E7D38_.wvu.FilterData" localSheetId="0" hidden="1">'SUIVI RETOURS PART 145'!$A$1:$K$593</definedName>
    <definedName name="Z_A3F8493C_188D_4644_90B1_738599F03EBD_.wvu.FilterData" localSheetId="0" hidden="1">'SUIVI RETOURS PART 145'!$A$1:$K$604</definedName>
    <definedName name="Z_A439502E_DC40_4647_99BC_EC44A8CD0EE6_.wvu.FilterData" localSheetId="0" hidden="1">'SUIVI RETOURS PART 145'!$A$1:$K$595</definedName>
    <definedName name="Z_A45F5552_E79E_4DF6_85E4_0FA75855B6E7_.wvu.FilterData" localSheetId="0" hidden="1">'SUIVI RETOURS PART 145'!$A$1:$L$1</definedName>
    <definedName name="Z_A47949CD_B11A_4A8E_B5BA_B869C0B6E960_.wvu.FilterData" localSheetId="0" hidden="1">'SUIVI RETOURS PART 145'!$A$1:$K$597</definedName>
    <definedName name="Z_A4C42C5B_0DC0_4CC3_B1D1_DA40F4CE50AB_.wvu.FilterData" localSheetId="0" hidden="1">'SUIVI RETOURS PART 145'!$A$1:$K$602</definedName>
    <definedName name="Z_A4F53240_81AF_42BC_88F1_8DAAC54E34D0_.wvu.FilterData" localSheetId="0" hidden="1">'SUIVI RETOURS PART 145'!$A$1:$K$593</definedName>
    <definedName name="Z_A52A66FE_4A27_4A5F_A561_D813A5D79BC0_.wvu.FilterData" localSheetId="0" hidden="1">'SUIVI RETOURS PART 145'!$A$1:$K$598</definedName>
    <definedName name="Z_A539D62F_2F19_449E_BFC6_10FB674ECC57_.wvu.FilterData" localSheetId="0" hidden="1">'SUIVI RETOURS PART 145'!$A$1:$K$1</definedName>
    <definedName name="Z_A54786FC_6443_4CFB_BC0E_9CDDBBD880DB_.wvu.FilterData" localSheetId="0" hidden="1">'SUIVI RETOURS PART 145'!$A$1:$K$604</definedName>
    <definedName name="Z_A605649E_B2A2_428C_A5FF_EC287DF01793_.wvu.FilterData" localSheetId="0" hidden="1">'SUIVI RETOURS PART 145'!$A$1:$K$1</definedName>
    <definedName name="Z_A639CD2C_4E1F_4A12_BBDF_AC00F5F2108A_.wvu.FilterData" localSheetId="0" hidden="1">'SUIVI RETOURS PART 145'!$A$1:$K$597</definedName>
    <definedName name="Z_A66C6EDE_214E_4732_B770_2A55036454EA_.wvu.FilterData" localSheetId="0" hidden="1">'SUIVI RETOURS PART 145'!$A$1:$K$1</definedName>
    <definedName name="Z_A6A96F8F_4B85_464E_BC67_8E9A04EE77A8_.wvu.FilterData" localSheetId="0" hidden="1">'SUIVI RETOURS PART 145'!$A$1:$K$602</definedName>
    <definedName name="Z_A73B885C_B9E5_4B57_9837_06891F02EDD1_.wvu.FilterData" localSheetId="0" hidden="1">'SUIVI RETOURS PART 145'!$A$1:$K$594</definedName>
    <definedName name="Z_A7540B0E_3EF3_437B_A284_D5B9DE3D1F70_.wvu.FilterData" localSheetId="0" hidden="1">'SUIVI RETOURS PART 145'!$A$1:$K$595</definedName>
    <definedName name="Z_A75E9C78_3956_4496_AABA_BE573677E1A9_.wvu.FilterData" localSheetId="0" hidden="1">'SUIVI RETOURS PART 145'!$A$1:$K$602</definedName>
    <definedName name="Z_A7795E87_C402_4FAD_9433_E6BF16226EC7_.wvu.FilterData" localSheetId="0" hidden="1">'SUIVI RETOURS PART 145'!$A$1:$K$592</definedName>
    <definedName name="Z_A780D293_8698_43FA_8939_8F3947DDCC93_.wvu.FilterData" localSheetId="0" hidden="1">'SUIVI RETOURS PART 145'!$A$1:$K$602</definedName>
    <definedName name="Z_A78E39A0_DBB5_42C9_B32C_2594D09F7684_.wvu.FilterData" localSheetId="0" hidden="1">'SUIVI RETOURS PART 145'!$A$1:$K$1</definedName>
    <definedName name="Z_A7B7C694_F4D6_46A8_8565_19AD996A1C5A_.wvu.FilterData" localSheetId="0" hidden="1">'SUIVI RETOURS PART 145'!$A$1:$K$602</definedName>
    <definedName name="Z_A7CE2235_5E05_4725_A163_C4B51C7159DC_.wvu.Cols" localSheetId="0" hidden="1">'SUIVI RETOURS PART 145'!$C:$K</definedName>
    <definedName name="Z_A7CE2235_5E05_4725_A163_C4B51C7159DC_.wvu.FilterData" localSheetId="2" hidden="1">LISTES!$A$1:$AF$97</definedName>
    <definedName name="Z_A7CE2235_5E05_4725_A163_C4B51C7159DC_.wvu.FilterData" localSheetId="0" hidden="1">'SUIVI RETOURS PART 145'!$A$1:$K$604</definedName>
    <definedName name="Z_A8410C6D_CF5E_4311_AC9C_920B8D948798_.wvu.FilterData" localSheetId="0" hidden="1">'SUIVI RETOURS PART 145'!$A$1:$K$76</definedName>
    <definedName name="Z_A844E35D_119D_49C1_A751_1C81550D1C77_.wvu.FilterData" localSheetId="0" hidden="1">'SUIVI RETOURS PART 145'!$A$1:$K$597</definedName>
    <definedName name="Z_A8AA34A6_523F_4D5B_A050_1C0E7D009F41_.wvu.Cols" localSheetId="0" hidden="1">'SUIVI RETOURS PART 145'!#REF!,'SUIVI RETOURS PART 145'!#REF!,'SUIVI RETOURS PART 145'!$A:$B,'SUIVI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A8AA34A6_523F_4D5B_A050_1C0E7D009F41_.wvu.FilterData" localSheetId="2" hidden="1">LISTES!$A$1:$AF$97</definedName>
    <definedName name="Z_A8AA34A6_523F_4D5B_A050_1C0E7D009F41_.wvu.FilterData" localSheetId="0" hidden="1">'SUIVI RETOURS PART 145'!$A$1:$K$604</definedName>
    <definedName name="Z_A8AA34A6_523F_4D5B_A050_1C0E7D009F41_.wvu.PrintArea" localSheetId="0" hidden="1">'SUIVI RETOURS PART 145'!$A$1:$B$12</definedName>
    <definedName name="Z_A8C1D170_F962_4D75_8A5A_1BB94FB70ACC_.wvu.FilterData" localSheetId="0" hidden="1">'SUIVI RETOURS PART 145'!$A$1:$K$602</definedName>
    <definedName name="Z_A8C3872D_2364_40A9_A391_FECD27689570_.wvu.FilterData" localSheetId="0" hidden="1">'SUIVI RETOURS PART 145'!$A$1:$K$1</definedName>
    <definedName name="Z_A8F508B1_763C_4CDD_9643_8F8AFAE38AD0_.wvu.FilterData" localSheetId="0" hidden="1">'SUIVI RETOURS PART 145'!$A$1:$K$594</definedName>
    <definedName name="Z_A8F91544_908D_4294_B60E_F9F7E849C422_.wvu.Cols" localSheetId="0" hidden="1">'SUIVI RETOURS PART 145'!#REF!,'SUIVI RETOURS PART 145'!#REF!,'SUIVI RETOURS PART 145'!$C:$K,'SUIVI RETOURS PART 145'!#REF!,'SUIVI RETOURS PART 145'!#REF!,'SUIVI RETOURS PART 145'!#REF!</definedName>
    <definedName name="Z_A8F91544_908D_4294_B60E_F9F7E849C422_.wvu.FilterData" localSheetId="2" hidden="1">LISTES!$A$1:$AF$97</definedName>
    <definedName name="Z_A8F91544_908D_4294_B60E_F9F7E849C422_.wvu.FilterData" localSheetId="0" hidden="1">'SUIVI RETOURS PART 145'!$A$1:$K$604</definedName>
    <definedName name="Z_A91A15AC_D5E0_4030_86CA_7F700A98B7FC_.wvu.FilterData" localSheetId="0" hidden="1">'SUIVI RETOURS PART 145'!$A$1:$K$602</definedName>
    <definedName name="Z_A92F8C45_A820_4F12_BBC1_9A6996A84DDB_.wvu.FilterData" localSheetId="0" hidden="1">'SUIVI RETOURS PART 145'!$A$1:$K$604</definedName>
    <definedName name="Z_A941A998_7259_46F8_8EB5_BE7D5BC8C32B_.wvu.FilterData" localSheetId="0" hidden="1">'SUIVI RETOURS PART 145'!$A$1:$K$603</definedName>
    <definedName name="Z_A950E626_CBD4_4A2C_9A2F_F1A778E18CAF_.wvu.FilterData" localSheetId="0" hidden="1">'SUIVI RETOURS PART 145'!$A$1:$K$602</definedName>
    <definedName name="Z_A99F0CE8_9489_4D0E_842F_8A75793FBAE5_.wvu.FilterData" localSheetId="0" hidden="1">'SUIVI RETOURS PART 145'!$A$1:$K$602</definedName>
    <definedName name="Z_A9B5A43C_B4B7_45E4_B396_7891703B649B_.wvu.FilterData" localSheetId="0" hidden="1">'SUIVI RETOURS PART 145'!$A$1:$K$1</definedName>
    <definedName name="Z_A9DB4B86_A636_45A1_AE7F_2A2AB0F7CB5C_.wvu.FilterData" localSheetId="0" hidden="1">'SUIVI RETOURS PART 145'!$A$1:$K$592</definedName>
    <definedName name="Z_A9E6B326_16DE_4C53_96B7_EFF138BFBE05_.wvu.FilterData" localSheetId="0" hidden="1">'SUIVI RETOURS PART 145'!$A$1:$K$595</definedName>
    <definedName name="Z_AA1FD560_92C2_4B87_8E1E_080FB0703218_.wvu.FilterData" localSheetId="0" hidden="1">'SUIVI RETOURS PART 145'!$A$1:$K$602</definedName>
    <definedName name="Z_AA78B45D_94A6_479C_BB37_A01CE592857E_.wvu.FilterData" localSheetId="0" hidden="1">'SUIVI RETOURS PART 145'!$A$1:$K$602</definedName>
    <definedName name="Z_AA854960_37ED_4E85_8D25_38BA47504126_.wvu.FilterData" localSheetId="0" hidden="1">'SUIVI RETOURS PART 145'!$A$1:$K$76</definedName>
    <definedName name="Z_AA8D0FF7_3B47_44F2_AD61_DEAF08BDA19B_.wvu.FilterData" localSheetId="0" hidden="1">'SUIVI RETOURS PART 145'!$A$1:$K$595</definedName>
    <definedName name="Z_AA9B2011_4181_4A50_8A82_A364A5AFC14A_.wvu.FilterData" localSheetId="0" hidden="1">'SUIVI RETOURS PART 145'!$A$1:$K$1</definedName>
    <definedName name="Z_AB33F552_A3D0_4462_92AC_8E2874CF303C_.wvu.FilterData" localSheetId="0" hidden="1">'SUIVI RETOURS PART 145'!$A$1:$K$597</definedName>
    <definedName name="Z_AB455A26_B429_4826_B4E6_1863640E17F4_.wvu.FilterData" localSheetId="0" hidden="1">'SUIVI RETOURS PART 145'!$A$1:$K$1</definedName>
    <definedName name="Z_AB5C2A0B_EE52_47C1_926F_8975DAD38125_.wvu.FilterData" localSheetId="0" hidden="1">'SUIVI RETOURS PART 145'!$A$1:$K$592</definedName>
    <definedName name="Z_AB902A5A_52DD_4B87_B7A7_EEE03BA14D6B_.wvu.FilterData" localSheetId="0" hidden="1">'SUIVI RETOURS PART 145'!$A$1:$K$1</definedName>
    <definedName name="Z_ABAE48ED_E3C0_487F_A1A1_6F0DD2E6F03E_.wvu.FilterData" localSheetId="0" hidden="1">'SUIVI RETOURS PART 145'!$A$1:$K$76</definedName>
    <definedName name="Z_ABC8F669_D8F0_4C59_B626_22D27E5B5FB3_.wvu.FilterData" localSheetId="0" hidden="1">'SUIVI RETOURS PART 145'!$A$1:$K$597</definedName>
    <definedName name="Z_ABE64B25_C181_4B7E_8BC0_5B7C053D7A8A_.wvu.FilterData" localSheetId="0" hidden="1">'SUIVI RETOURS PART 145'!$A$1:$K$1</definedName>
    <definedName name="Z_AC225A28_14E4_4216_8233_246E36FE50A6_.wvu.FilterData" localSheetId="0" hidden="1">'SUIVI RETOURS PART 145'!$A$1:$K$597</definedName>
    <definedName name="Z_AC81D79E_5090_4C8F_9A0B_BD62A8DCB6BA_.wvu.FilterData" localSheetId="0" hidden="1">'SUIVI RETOURS PART 145'!$A$1:$K$602</definedName>
    <definedName name="Z_ACA98FA2_68FA_40F0_8048_3C9B16A393EB_.wvu.FilterData" localSheetId="0" hidden="1">'SUIVI RETOURS PART 145'!$A$1:$K$602</definedName>
    <definedName name="Z_ACAC4ADD_5ACD_41C6_B145_DFEF82642012_.wvu.FilterData" localSheetId="0" hidden="1">'SUIVI RETOURS PART 145'!$A$1:$K$594</definedName>
    <definedName name="Z_AD21E4AD_250F_4A1F_BC10_862665739E74_.wvu.FilterData" localSheetId="0" hidden="1">'SUIVI RETOURS PART 145'!$A$1:$K$593</definedName>
    <definedName name="Z_AD391B5D_410A_4794_9BC1_F3902ECD8B30_.wvu.FilterData" localSheetId="0" hidden="1">'SUIVI RETOURS PART 145'!$A$1:$K$1</definedName>
    <definedName name="Z_AD44D9DC_49DE_4BB0_B7F3_254B0079EF79_.wvu.FilterData" localSheetId="0" hidden="1">'SUIVI RETOURS PART 145'!$A$1:$K$594</definedName>
    <definedName name="Z_ADF9DAC9_51B6_4CCF_8E49_78BA6E294100_.wvu.FilterData" localSheetId="0" hidden="1">'SUIVI RETOURS PART 145'!$A$1:$K$597</definedName>
    <definedName name="Z_AE31E66F_867E_4FB6_AD15_E0B16CD9F175_.wvu.FilterData" localSheetId="0" hidden="1">'SUIVI RETOURS PART 145'!$A$1:$K$597</definedName>
    <definedName name="Z_AE44B632_6853_4A0F_BD4A_EDA67E551B9D_.wvu.FilterData" localSheetId="0" hidden="1">'SUIVI RETOURS PART 145'!$A$1:$K$602</definedName>
    <definedName name="Z_AE4B1B10_0FBB_4D7D_B4D9_826D6C573507_.wvu.FilterData" localSheetId="0" hidden="1">'SUIVI RETOURS PART 145'!$A$1:$K$602</definedName>
    <definedName name="Z_AE993678_396D_4303_82A8_BD546CB36B9D_.wvu.FilterData" localSheetId="0" hidden="1">'SUIVI RETOURS PART 145'!$A$1:$K$593</definedName>
    <definedName name="Z_AE9B17ED_6257_43D4_BCAB_10DDCD813653_.wvu.FilterData" localSheetId="0" hidden="1">'SUIVI RETOURS PART 145'!$A$1:$K$597</definedName>
    <definedName name="Z_AE9C1E6A_CFC5_4CA0_81F5_979B1024D6F2_.wvu.FilterData" localSheetId="0" hidden="1">'SUIVI RETOURS PART 145'!$A$1:$K$602</definedName>
    <definedName name="Z_AF2F6231_45F1_47B0_9D10_C5B766DE83AF_.wvu.FilterData" localSheetId="0" hidden="1">'SUIVI RETOURS PART 145'!$A$1:$K$76</definedName>
    <definedName name="Z_AF42E68A_7185_42C9_8863_DA2E2539DFAC_.wvu.FilterData" localSheetId="0" hidden="1">'SUIVI RETOURS PART 145'!$A$1:$K$597</definedName>
    <definedName name="Z_AF59C0B8_08F6_40C7_A2B0_7471C892882C_.wvu.FilterData" localSheetId="0" hidden="1">'SUIVI RETOURS PART 145'!$A$1:$K$604</definedName>
    <definedName name="Z_AFA4C4FC_FBBD_4598_8BAD_C14AC231CC15_.wvu.FilterData" localSheetId="0" hidden="1">'SUIVI RETOURS PART 145'!$A$1:$K$602</definedName>
    <definedName name="Z_AFD68B70_229D_49EB_B031_535DC40FFCEB_.wvu.FilterData" localSheetId="0" hidden="1">'SUIVI RETOURS PART 145'!$A$1:$K$594</definedName>
    <definedName name="Z_AFE2F36E_63BD_41BB_9D36_70D818F26C4E_.wvu.FilterData" localSheetId="0" hidden="1">'SUIVI RETOURS PART 145'!$A$1:$K$1</definedName>
    <definedName name="Z_B022AD52_D6F6_487D_B8D9_3AE729FD0B93_.wvu.FilterData" localSheetId="0" hidden="1">'SUIVI RETOURS PART 145'!$A$1:$K$594</definedName>
    <definedName name="Z_B08482A4_697E_4C6C_A61C_C34E910C842C_.wvu.FilterData" localSheetId="0" hidden="1">'SUIVI RETOURS PART 145'!$A$1:$K$597</definedName>
    <definedName name="Z_B086FBF7_6BFB_451E_BB96_7EF0419CF664_.wvu.FilterData" localSheetId="0" hidden="1">'SUIVI RETOURS PART 145'!$A$1:$K$604</definedName>
    <definedName name="Z_B0E87157_C00D_4403_8A32_ED03EDB84740_.wvu.FilterData" localSheetId="0" hidden="1">'SUIVI RETOURS PART 145'!$A$1:$K$595</definedName>
    <definedName name="Z_B0F02C77_13C5_4B66_9701_AF1FB4CE183B_.wvu.FilterData" localSheetId="0" hidden="1">'SUIVI RETOURS PART 145'!$A$1:$K$597</definedName>
    <definedName name="Z_B111C14B_766E_47C9_BAE1_4D0ED3DC4798_.wvu.FilterData" localSheetId="0" hidden="1">'SUIVI RETOURS PART 145'!$A$1:$K$1</definedName>
    <definedName name="Z_B13E344A_1EA3_40C8_B24A_2C97974E062A_.wvu.FilterData" localSheetId="0" hidden="1">'SUIVI RETOURS PART 145'!$A$1:$K$76</definedName>
    <definedName name="Z_B16C36FB_BA9B_4CB2_9167_26D777EEB99B_.wvu.FilterData" localSheetId="0" hidden="1">'SUIVI RETOURS PART 145'!$A$1:$K$1</definedName>
    <definedName name="Z_B1A16DAD_8A9C_4773_91D0_DEDE7B7DDF4F_.wvu.FilterData" localSheetId="0" hidden="1">'SUIVI RETOURS PART 145'!$A$1:$K$592</definedName>
    <definedName name="Z_B1A9AF0C_1E4A_42F6_8800_89FC45D9589F_.wvu.FilterData" localSheetId="0" hidden="1">'SUIVI RETOURS PART 145'!$A$1:$K$598</definedName>
    <definedName name="Z_B1BED589_D59B_4515_A4BC_D0995B97573C_.wvu.FilterData" localSheetId="0" hidden="1">'SUIVI RETOURS PART 145'!$A$1:$K$604</definedName>
    <definedName name="Z_B226D819_41AF_45B8_B033_2B801BCDC511_.wvu.FilterData" localSheetId="0" hidden="1">'SUIVI RETOURS PART 145'!$A$1:$K$592</definedName>
    <definedName name="Z_B24E6C7F_0E7E_4827_805F_444C25C67475_.wvu.FilterData" localSheetId="0" hidden="1">'SUIVI RETOURS PART 145'!$A$1:$K$598</definedName>
    <definedName name="Z_B28638AC_9D1C_4A63_940E_8215069B36CC_.wvu.FilterData" localSheetId="0" hidden="1">'SUIVI RETOURS PART 145'!$A$1:$K$602</definedName>
    <definedName name="Z_B3AE41E4_9DA7_4158_A455_07A293A4243F_.wvu.FilterData" localSheetId="0" hidden="1">'SUIVI RETOURS PART 145'!$A$1:$K$594</definedName>
    <definedName name="Z_B3B15C26_7ECC_43B8_A4BD_5D34CB4E09D3_.wvu.FilterData" localSheetId="0" hidden="1">'SUIVI RETOURS PART 145'!$A$1:$K$76</definedName>
    <definedName name="Z_B3B699F1_ABE0_4228_A310_B0D533FAE607_.wvu.FilterData" localSheetId="0" hidden="1">'SUIVI RETOURS PART 145'!$A$1:$K$1</definedName>
    <definedName name="Z_B3C3B9B4_E72D_4509_AE42_2F1AA0AE5BFC_.wvu.FilterData" localSheetId="0" hidden="1">'SUIVI RETOURS PART 145'!$A$1:$K$592</definedName>
    <definedName name="Z_B433FE30_F7B9_415D_91DD_F6C0B6EA9846_.wvu.FilterData" localSheetId="0" hidden="1">'SUIVI RETOURS PART 145'!$A$1:$K$593</definedName>
    <definedName name="Z_B47A226A_AF7A_44CA_92D4_8DDFB4CA1307_.wvu.FilterData" localSheetId="0" hidden="1">'SUIVI RETOURS PART 145'!$A$1:$K$597</definedName>
    <definedName name="Z_B4B49214_87CC_4D98_9574_B403E074D526_.wvu.FilterData" localSheetId="0" hidden="1">'SUIVI RETOURS PART 145'!$A$1:$K$598</definedName>
    <definedName name="Z_B4C62FD1_3D7E_46A6_8916_D2F26A62EF50_.wvu.FilterData" localSheetId="0" hidden="1">'SUIVI RETOURS PART 145'!$A$1:$K$76</definedName>
    <definedName name="Z_B4CAEC8A_2F62_4622_B41D_E543D429815F_.wvu.Cols" localSheetId="0" hidden="1">'SUIVI RETOURS PART 145'!#REF!,'SUIVI RETOURS PART 145'!#REF!,'SUIVI RETOURS PART 145'!#REF!,'SUIVI RETOURS PART 145'!$A:$B,'SUIVI RETOURS PART 145'!#REF!,'SUIVI RETOURS PART 145'!#REF!,'SUIVI RETOURS PART 145'!$C:$K,'SUIVI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B4CAEC8A_2F62_4622_B41D_E543D429815F_.wvu.FilterData" localSheetId="2" hidden="1">LISTES!$A$1:$AF$97</definedName>
    <definedName name="Z_B4CAEC8A_2F62_4622_B41D_E543D429815F_.wvu.FilterData" localSheetId="0" hidden="1">'SUIVI RETOURS PART 145'!$A$1:$K$604</definedName>
    <definedName name="Z_B504AAC7_F6D7_4B60_A512_4B23AB1A1DC4_.wvu.FilterData" localSheetId="0" hidden="1">'SUIVI RETOURS PART 145'!$A$1:$K$602</definedName>
    <definedName name="Z_B526B9E4_0E01_44D2_8791_2EB6E4A95525_.wvu.FilterData" localSheetId="0" hidden="1">'SUIVI RETOURS PART 145'!$A$1:$K$602</definedName>
    <definedName name="Z_B5A2BA2D_28F0_4FD4_9EC9_19E73839384A_.wvu.FilterData" localSheetId="0" hidden="1">'SUIVI RETOURS PART 145'!$A$1:$K$1</definedName>
    <definedName name="Z_B5A457FD_9234_4147_8F46_C1EB025B8FFC_.wvu.FilterData" localSheetId="0" hidden="1">'SUIVI RETOURS PART 145'!$A$1:$K$593</definedName>
    <definedName name="Z_B5B4AEF6_B4A9_4538_AC89_D7F66F9F3E9F_.wvu.FilterData" localSheetId="0" hidden="1">'SUIVI RETOURS PART 145'!$A$1:$K$602</definedName>
    <definedName name="Z_B5D006C3_F733_4729_B3DF_15B783DF9ED6_.wvu.FilterData" localSheetId="0" hidden="1">'SUIVI RETOURS PART 145'!$A$1:$K$602</definedName>
    <definedName name="Z_B6151217_03D2_4D5C_A6ED_FB431DBF4235_.wvu.FilterData" localSheetId="0" hidden="1">'SUIVI RETOURS PART 145'!$A$1:$K$1</definedName>
    <definedName name="Z_B631075C_7A51_41B4_9687_E3324A4D0603_.wvu.FilterData" localSheetId="0" hidden="1">'SUIVI RETOURS PART 145'!$A$1:$K$592</definedName>
    <definedName name="Z_B659CDA8_2167_49E4_AB13_EC847FA5681C_.wvu.FilterData" localSheetId="0" hidden="1">'SUIVI RETOURS PART 145'!$A$1:$K$593</definedName>
    <definedName name="Z_B65FDAB0_D34B_441A_9330_CFC9D9CA8D2A_.wvu.FilterData" localSheetId="0" hidden="1">'SUIVI RETOURS PART 145'!$A$1:$K$1</definedName>
    <definedName name="Z_B690A931_420F_4704_A8B2_E684D4491B5B_.wvu.FilterData" localSheetId="0" hidden="1">'SUIVI RETOURS PART 145'!$A$1:$K$593</definedName>
    <definedName name="Z_B72305EA_54EF_4D61_B2C1_068FAC222C49_.wvu.FilterData" localSheetId="0" hidden="1">'SUIVI RETOURS PART 145'!$A$1:$K$604</definedName>
    <definedName name="Z_B728FC6A_539F_4893_A6EB_8449AB0E5E53_.wvu.Cols" localSheetId="0" hidden="1">'SUIVI RETOURS PART 145'!#REF!,'SUIVI RETOURS PART 145'!#REF!,'SUIVI RETOURS PART 145'!$C:$K</definedName>
    <definedName name="Z_B728FC6A_539F_4893_A6EB_8449AB0E5E53_.wvu.FilterData" localSheetId="2" hidden="1">LISTES!$A$1:$AF$97</definedName>
    <definedName name="Z_B728FC6A_539F_4893_A6EB_8449AB0E5E53_.wvu.FilterData" localSheetId="0" hidden="1">'SUIVI RETOURS PART 145'!$A$1:$K$604</definedName>
    <definedName name="Z_B73B88F0_D64E_4B44_8054_414212554789_.wvu.FilterData" localSheetId="0" hidden="1">'SUIVI RETOURS PART 145'!$A$1:$K$604</definedName>
    <definedName name="Z_B745FDA4_E599_4754_B454_C8B576E3B168_.wvu.FilterData" localSheetId="0" hidden="1">'SUIVI RETOURS PART 145'!$A$1:$K$602</definedName>
    <definedName name="Z_B7A304E0_DBFC_473B_A6F1_B23C32395266_.wvu.FilterData" localSheetId="0" hidden="1">'SUIVI RETOURS PART 145'!$A$1:$K$1</definedName>
    <definedName name="Z_B7A538CD_7BA3_4B99_9234_C94B6FB928C1_.wvu.FilterData" localSheetId="0" hidden="1">'SUIVI RETOURS PART 145'!$A$1:$K$593</definedName>
    <definedName name="Z_B7B3C66A_EE59_4F44_BEB2_9D5BE65572B7_.wvu.FilterData" localSheetId="0" hidden="1">'SUIVI RETOURS PART 145'!$A$1:$K$592</definedName>
    <definedName name="Z_B7C7EFF1_81AC_4001_ADE4_56B81EB11E93_.wvu.FilterData" localSheetId="0" hidden="1">'SUIVI RETOURS PART 145'!$A$1:$K$76</definedName>
    <definedName name="Z_B7DAF8A5_3D4A_4C43_A401_B2DFFD6701E0_.wvu.FilterData" localSheetId="0" hidden="1">'SUIVI RETOURS PART 145'!$A$1:$K$592</definedName>
    <definedName name="Z_B7E7E072_990D_4A85_A390_512BF424CF5B_.wvu.FilterData" localSheetId="0" hidden="1">'SUIVI RETOURS PART 145'!$A$1:$K$602</definedName>
    <definedName name="Z_B831FF29_C128_4B92_ABE8_1063F903F4F7_.wvu.FilterData" localSheetId="0" hidden="1">'SUIVI RETOURS PART 145'!$A$1:$K$602</definedName>
    <definedName name="Z_B8DA224A_832F_4E14_B6DE_88A767CEC001_.wvu.FilterData" localSheetId="0" hidden="1">'SUIVI RETOURS PART 145'!$A$1:$K$76</definedName>
    <definedName name="Z_B980FE66_A075_4213_BCA6_BD422B1123CA_.wvu.FilterData" localSheetId="0" hidden="1">'SUIVI RETOURS PART 145'!$A$1:$K$1</definedName>
    <definedName name="Z_B9B3274E_6767_4D41_901F_354061F2D59B_.wvu.FilterData" localSheetId="0" hidden="1">'SUIVI RETOURS PART 145'!$A$1:$K$602</definedName>
    <definedName name="Z_BA156319_691F_410B_90FF_0D64E0A75CD7_.wvu.FilterData" localSheetId="0" hidden="1">'SUIVI RETOURS PART 145'!$A$1:$K$597</definedName>
    <definedName name="Z_BA1C8021_4D0A_4612_850B_B20ECC965775_.wvu.Cols" localSheetId="0" hidden="1">'SUIVI RETOURS PART 145'!#REF!,'SUIVI RETOURS PART 145'!#REF!,'SUIVI RETOURS PART 145'!#REF!,'SUIVI RETOURS PART 145'!#REF!,'SUIVI RETOURS PART 145'!#REF!,'SUIVI RETOURS PART 145'!#REF!,'SUIVI RETOURS PART 145'!$C:$K,'SUIVI RETOURS PART 145'!#REF!,'SUIVI RETOURS PART 145'!#REF!,'SUIVI RETOURS PART 145'!#REF!,'SUIVI RETOURS PART 145'!#REF!,'SUIVI RETOURS PART 145'!#REF!,'SUIVI RETOURS PART 145'!#REF!</definedName>
    <definedName name="Z_BA1C8021_4D0A_4612_850B_B20ECC965775_.wvu.FilterData" localSheetId="0" hidden="1">'SUIVI RETOURS PART 145'!$A$1:$K$593</definedName>
    <definedName name="Z_BA1C8021_4D0A_4612_850B_B20ECC965775_.wvu.PrintArea" localSheetId="0" hidden="1">'SUIVI RETOURS PART 145'!$A$1:$B$15</definedName>
    <definedName name="Z_BA732A39_B77C_430B_A236_FDF818FD16A3_.wvu.FilterData" localSheetId="0" hidden="1">'SUIVI RETOURS PART 145'!$A$1:$K$1</definedName>
    <definedName name="Z_BA96CF28_290F_4F1B_B49A_23E0DE8A6C57_.wvu.FilterData" localSheetId="0" hidden="1">'SUIVI RETOURS PART 145'!$A$1:$K$602</definedName>
    <definedName name="Z_BABB7414_E708_415F_9371_A3B27481898E_.wvu.FilterData" localSheetId="0" hidden="1">'SUIVI RETOURS PART 145'!$A$1:$P$1</definedName>
    <definedName name="Z_BB3BF100_EE8B_439B_A55E_20567AEB0BC5_.wvu.FilterData" localSheetId="0" hidden="1">'SUIVI RETOURS PART 145'!$A$1:$K$598</definedName>
    <definedName name="Z_BB3F60EA_0A02_4613_B53B_5DC3F7744ED4_.wvu.FilterData" localSheetId="0" hidden="1">'SUIVI RETOURS PART 145'!$A$1:$P$1</definedName>
    <definedName name="Z_BB42D09A_E8F0_4E21_AD19_02EC1A00EF6B_.wvu.FilterData" localSheetId="0" hidden="1">'SUIVI RETOURS PART 145'!$A$1:$K$597</definedName>
    <definedName name="Z_BC441CF3_4FCC_4149_A038_A00D55AEE090_.wvu.FilterData" localSheetId="0" hidden="1">'SUIVI RETOURS PART 145'!$A$1:$K$593</definedName>
    <definedName name="Z_BC5FA143_7966_4197_A447_F58F9C760F7E_.wvu.FilterData" localSheetId="0" hidden="1">'SUIVI RETOURS PART 145'!$A$1:$K$602</definedName>
    <definedName name="Z_BD0660E8_52C2_4D71_B35F_114C412F10EA_.wvu.FilterData" localSheetId="0" hidden="1">'SUIVI RETOURS PART 145'!$A$1:$K$602</definedName>
    <definedName name="Z_BD2240A6_D86B_4FE3_B367_C39E64F47B41_.wvu.FilterData" localSheetId="0" hidden="1">'SUIVI RETOURS PART 145'!$A$1:$K$602</definedName>
    <definedName name="Z_BD345C78_B540_4EAB_BC79_92A45E6D98B9_.wvu.FilterData" localSheetId="0" hidden="1">'SUIVI RETOURS PART 145'!$A$1:$K$595</definedName>
    <definedName name="Z_BD87D37C_BB2F_4473_9A84_DF534FCB68F3_.wvu.FilterData" localSheetId="0" hidden="1">'SUIVI RETOURS PART 145'!$A$1:$K$595</definedName>
    <definedName name="Z_BE4A1488_0F00_4571_B5F1_C34DE07D96BD_.wvu.FilterData" localSheetId="0" hidden="1">'SUIVI RETOURS PART 145'!$A$1:$K$604</definedName>
    <definedName name="Z_BE96B6A0_45F0_4130_9839_7F70539049E6_.wvu.FilterData" localSheetId="0" hidden="1">'SUIVI RETOURS PART 145'!$A$1:$K$592</definedName>
    <definedName name="Z_BF18AA15_2541_4B4E_9A9F_F899E44140BB_.wvu.FilterData" localSheetId="0" hidden="1">'SUIVI RETOURS PART 145'!$A$1:$K$602</definedName>
    <definedName name="Z_BF92DE92_9A4F_43B8_AA08_E1BC1C0FC30D_.wvu.FilterData" localSheetId="0" hidden="1">'SUIVI RETOURS PART 145'!$A$1:$K$597</definedName>
    <definedName name="Z_BF9B007C_FF81_49B7_AA64_02871B5A756B_.wvu.FilterData" localSheetId="0" hidden="1">'SUIVI RETOURS PART 145'!$A$1:$K$602</definedName>
    <definedName name="Z_BFE880E7_1CE1_483A_A8FD_D4EA7DB915D0_.wvu.FilterData" localSheetId="0" hidden="1">'SUIVI RETOURS PART 145'!$A$1:$K$1</definedName>
    <definedName name="Z_C089F9F4_8BD9_4FE2_B239_5D81EC8D7A8E_.wvu.FilterData" localSheetId="0" hidden="1">'SUIVI RETOURS PART 145'!$A$1:$K$598</definedName>
    <definedName name="Z_C0ACABD6_E82E_4136_A3B0_DE1F81C8CE42_.wvu.FilterData" localSheetId="0" hidden="1">'SUIVI RETOURS PART 145'!$A$1:$K$598</definedName>
    <definedName name="Z_C0CD4235_DACC_4162_8AA2_6A2E47EB410B_.wvu.FilterData" localSheetId="0" hidden="1">'SUIVI RETOURS PART 145'!$A$1:$L$593</definedName>
    <definedName name="Z_C0EC4B29_B716_47B5_B462_98B421E8523B_.wvu.FilterData" localSheetId="0" hidden="1">'SUIVI RETOURS PART 145'!$A$1:$K$593</definedName>
    <definedName name="Z_C0EF63C6_6A08_44F7_B0F2_373621C2902A_.wvu.FilterData" localSheetId="0" hidden="1">'SUIVI RETOURS PART 145'!$A$1:$K$76</definedName>
    <definedName name="Z_C0FEF077_0737_437F_BDD1_183F25047FE1_.wvu.FilterData" localSheetId="0" hidden="1">'SUIVI RETOURS PART 145'!$A$1:$K$602</definedName>
    <definedName name="Z_C11783AB_8DE9_43BB_9CAC_E5231BE450CB_.wvu.FilterData" localSheetId="0" hidden="1">'SUIVI RETOURS PART 145'!$A$1:$K$594</definedName>
    <definedName name="Z_C14363F2_782E_4AD9_904C_FDF0814BC99C_.wvu.FilterData" localSheetId="0" hidden="1">'SUIVI RETOURS PART 145'!$A$1:$K$1</definedName>
    <definedName name="Z_C17B4DB9_70BD_489B_8FDD_24FE486DC397_.wvu.FilterData" localSheetId="0" hidden="1">'SUIVI RETOURS PART 145'!$A$1:$K$592</definedName>
    <definedName name="Z_C196EB09_6865_4DCB_BDE3_82B85AF5EC93_.wvu.FilterData" localSheetId="0" hidden="1">'SUIVI RETOURS PART 145'!$A$1:$K$76</definedName>
    <definedName name="Z_C1ADC433_1978_47D6_B1D6_704D00EE1F4E_.wvu.FilterData" localSheetId="0" hidden="1">'SUIVI RETOURS PART 145'!$A$1:$K$76</definedName>
    <definedName name="Z_C1D5B75E_30E3_4891_8976_68F538B1AF96_.wvu.FilterData" localSheetId="0" hidden="1">'SUIVI RETOURS PART 145'!$A$1:$K$1</definedName>
    <definedName name="Z_C1EB538D_CAE0_4230_AA6B_4F7E558C1DBF_.wvu.FilterData" localSheetId="0" hidden="1">'SUIVI RETOURS PART 145'!$A$1:$K$1</definedName>
    <definedName name="Z_C2E22BE5_D63B_4E27_B66E_81C71B6EFE58_.wvu.FilterData" localSheetId="0" hidden="1">'SUIVI RETOURS PART 145'!$A$1:$K$76</definedName>
    <definedName name="Z_C37425A9_D372_451E_ACF0_7CA087623E17_.wvu.FilterData" localSheetId="0" hidden="1">'SUIVI RETOURS PART 145'!$A$1:$K$597</definedName>
    <definedName name="Z_C39CE10C_A5F5_4438_A509_3066B72CD72C_.wvu.FilterData" localSheetId="0" hidden="1">'SUIVI RETOURS PART 145'!$A$1:$K$594</definedName>
    <definedName name="Z_C3B91531_E275_42DB_8125_4CF3B75C3DF8_.wvu.FilterData" localSheetId="0" hidden="1">'SUIVI RETOURS PART 145'!$A$1:$K$597</definedName>
    <definedName name="Z_C3CFC09A_0F2F_43A9_BB1C_4EB4D6875674_.wvu.FilterData" localSheetId="0" hidden="1">'SUIVI RETOURS PART 145'!$A$1:$K$1</definedName>
    <definedName name="Z_C480665F_CAA2_4915_8A74_DB5D5A0E4279_.wvu.FilterData" localSheetId="0" hidden="1">'SUIVI RETOURS PART 145'!$A$1:$K$602</definedName>
    <definedName name="Z_C4C028C9_D07F_4F24_BB38_C57F54EF5276_.wvu.FilterData" localSheetId="0" hidden="1">'SUIVI RETOURS PART 145'!$A$1:$K$602</definedName>
    <definedName name="Z_C4F2DC3E_ABB5_4857_B47B_4B5AA54941B2_.wvu.FilterData" localSheetId="0" hidden="1">'SUIVI RETOURS PART 145'!$A$1:$K$598</definedName>
    <definedName name="Z_C518CC29_C48B_4128_9119_813A2B57926F_.wvu.FilterData" localSheetId="0" hidden="1">'SUIVI RETOURS PART 145'!$A$1:$K$593</definedName>
    <definedName name="Z_C561A5D7_C0C7_4077_B922_57EF557BFC7F_.wvu.Cols" localSheetId="0" hidden="1">'SUIVI RETOURS PART 145'!#REF!,'SUIVI RETOURS PART 145'!$A:$B,'SUIVI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C561A5D7_C0C7_4077_B922_57EF557BFC7F_.wvu.FilterData" localSheetId="0" hidden="1">'SUIVI RETOURS PART 145'!$A$1:$K$592</definedName>
    <definedName name="Z_C5ABF1A6_B29B_478F_856D_F6169C11BCCD_.wvu.FilterData" localSheetId="0" hidden="1">'SUIVI RETOURS PART 145'!$A$1:$K$1</definedName>
    <definedName name="Z_C5E01310_4A71_4B34_9944_2ADA7F533F04_.wvu.FilterData" localSheetId="0" hidden="1">'SUIVI RETOURS PART 145'!$A$1:$K$1</definedName>
    <definedName name="Z_C5FCB6E7_6045_46D7_A02F_740C8A385CD5_.wvu.FilterData" localSheetId="0" hidden="1">'SUIVI RETOURS PART 145'!$A$1:$K$592</definedName>
    <definedName name="Z_C63B7F40_CDA0_46D0_889E_2023A74304AD_.wvu.FilterData" localSheetId="0" hidden="1">'SUIVI RETOURS PART 145'!$A$1:$L$1</definedName>
    <definedName name="Z_C67858E6_7EBB_4F9C_8130_6424F7CBD949_.wvu.FilterData" localSheetId="0" hidden="1">'SUIVI RETOURS PART 145'!$A$1:$K$1</definedName>
    <definedName name="Z_C6992578_039A_4251_8D47_22207A6D68AC_.wvu.FilterData" localSheetId="0" hidden="1">'SUIVI RETOURS PART 145'!$A$1:$L$76</definedName>
    <definedName name="Z_C6AAC1E3_B56D_464E_96D7_AE709288C9AD_.wvu.FilterData" localSheetId="0" hidden="1">'SUIVI RETOURS PART 145'!$A$1:$P$1</definedName>
    <definedName name="Z_C6B1AEAD_A75F_43E0_AE7A_88ECF9149D69_.wvu.FilterData" localSheetId="0" hidden="1">'SUIVI RETOURS PART 145'!$A$1:$K$602</definedName>
    <definedName name="Z_C6DE4546_ED18_44A9_A14D_3FF2B4D37280_.wvu.FilterData" localSheetId="0" hidden="1">'SUIVI RETOURS PART 145'!$A$1:$K$602</definedName>
    <definedName name="Z_C737339C_9858_4316_BA34_6DDF621FC82B_.wvu.FilterData" localSheetId="0" hidden="1">'SUIVI RETOURS PART 145'!$A$1:$K$1</definedName>
    <definedName name="Z_C75C5CE9_EBC0_492B_9976_9A1010E93B55_.wvu.FilterData" localSheetId="0" hidden="1">'SUIVI RETOURS PART 145'!$A$1:$K$598</definedName>
    <definedName name="Z_C791BEC1_24D6_4E95_966F_E4A33B9C1BB7_.wvu.FilterData" localSheetId="0" hidden="1">'SUIVI RETOURS PART 145'!$A$1:$K$604</definedName>
    <definedName name="Z_C79F3175_131A_4290_92B3_FF8660AD3A47_.wvu.FilterData" localSheetId="0" hidden="1">'SUIVI RETOURS PART 145'!$A$1:$K$603</definedName>
    <definedName name="Z_C7AE571F_A8A8_4BC4_9214_42F96D6260B8_.wvu.FilterData" localSheetId="0" hidden="1">'SUIVI RETOURS PART 145'!$A$1:$K$602</definedName>
    <definedName name="Z_C7AFE219_D821_46EC_A6D7_BD1DD87D5156_.wvu.FilterData" localSheetId="0" hidden="1">'SUIVI RETOURS PART 145'!$A$1:$K$1</definedName>
    <definedName name="Z_C7FE7B88_8E12_48F3_853D_44646785EE71_.wvu.FilterData" localSheetId="0" hidden="1">'SUIVI RETOURS PART 145'!$A$1:$K$593</definedName>
    <definedName name="Z_C84B941D_CEC9_4EA2_A8BF_F2DC69052906_.wvu.FilterData" localSheetId="0" hidden="1">'SUIVI RETOURS PART 145'!$A$1:$K$602</definedName>
    <definedName name="Z_C86B0999_B656_42A2_8E3B_B9045BDC71C3_.wvu.FilterData" localSheetId="0" hidden="1">'SUIVI RETOURS PART 145'!$A$1:$K$604</definedName>
    <definedName name="Z_C8BD0048_5061_4308_B9D5_B2C8070D878D_.wvu.FilterData" localSheetId="0" hidden="1">'SUIVI RETOURS PART 145'!$A$1:$K$76</definedName>
    <definedName name="Z_C998565B_88A6_4019_9368_F688E86E82B7_.wvu.FilterData" localSheetId="0" hidden="1">'SUIVI RETOURS PART 145'!$A$1:$K$1</definedName>
    <definedName name="Z_C9A62B72_1F9D_4607_92A7_8342D4F5B296_.wvu.FilterData" localSheetId="0" hidden="1">'SUIVI RETOURS PART 145'!$A$1:$K$593</definedName>
    <definedName name="Z_C9AB03A6_B275_4845_833F_84B0A496FCA1_.wvu.FilterData" localSheetId="0" hidden="1">'SUIVI RETOURS PART 145'!$A$1:$K$1</definedName>
    <definedName name="Z_C9B5E567_F671_43D2_89D6_93F67F1E7A11_.wvu.FilterData" localSheetId="0" hidden="1">'SUIVI RETOURS PART 145'!$A$1:$K$1</definedName>
    <definedName name="Z_C9C356AD_5AE1_4C19_B0E5_3B8BCE5D747A_.wvu.FilterData" localSheetId="0" hidden="1">'SUIVI RETOURS PART 145'!$A$1:$K$595</definedName>
    <definedName name="Z_CA193790_382E_46AA_B28E_2F28250FDE9B_.wvu.FilterData" localSheetId="0" hidden="1">'SUIVI RETOURS PART 145'!$A$1:$K$596</definedName>
    <definedName name="Z_CA3888BF_9050_414D_AC64_9493D4D25DBC_.wvu.FilterData" localSheetId="0" hidden="1">'SUIVI RETOURS PART 145'!$A$1:$K$593</definedName>
    <definedName name="Z_CA572AA9_7647_4008_AF47_E46ACFC53602_.wvu.FilterData" localSheetId="0" hidden="1">'SUIVI RETOURS PART 145'!$A$1:$K$597</definedName>
    <definedName name="Z_CA5822DA_0B4D_4028_B3C2_8217A7A8967E_.wvu.FilterData" localSheetId="0" hidden="1">'SUIVI RETOURS PART 145'!$A$1:$K$598</definedName>
    <definedName name="Z_CAE40135_F8BA_4401_A05C_61EB07C89E28_.wvu.FilterData" localSheetId="0" hidden="1">'SUIVI RETOURS PART 145'!$A$1:$K$594</definedName>
    <definedName name="Z_CB66A28A_900A_4A2F_B2FB_B0B799BCD3D4_.wvu.FilterData" localSheetId="0" hidden="1">'SUIVI RETOURS PART 145'!$A$1:$K$76</definedName>
    <definedName name="Z_CBC12E54_E6D7_49B8_8E18_5C2EB71860A4_.wvu.FilterData" localSheetId="0" hidden="1">'SUIVI RETOURS PART 145'!$A$1:$K$602</definedName>
    <definedName name="Z_CBDBE1F0_87EF_4C52_9216_FFEE062E1023_.wvu.FilterData" localSheetId="0" hidden="1">'SUIVI RETOURS PART 145'!$A$1:$K$593</definedName>
    <definedName name="Z_CBE68387_153D_43CF_8977_C0BCA93502A2_.wvu.FilterData" localSheetId="0" hidden="1">'SUIVI RETOURS PART 145'!$A$1:$K$595</definedName>
    <definedName name="Z_CBF353FF_448C_4141_9B74_89FB2411C210_.wvu.FilterData" localSheetId="0" hidden="1">'SUIVI RETOURS PART 145'!$A$1:$K$594</definedName>
    <definedName name="Z_CC310B9B_4DA9_439A_93F3_F4366CF66900_.wvu.FilterData" localSheetId="0" hidden="1">'SUIVI RETOURS PART 145'!$A$1:$K$595</definedName>
    <definedName name="Z_CC557F43_1F08_4E00_B81F_32F64A678E4D_.wvu.FilterData" localSheetId="0" hidden="1">'SUIVI RETOURS PART 145'!$A$1:$K$595</definedName>
    <definedName name="Z_CC6AAB13_1405_4F69_9843_4BAE83FDE56F_.wvu.FilterData" localSheetId="0" hidden="1">'SUIVI RETOURS PART 145'!$A$1:$K$597</definedName>
    <definedName name="Z_CCB89547_1F06_43CD_B8CA_B2D824A7843C_.wvu.FilterData" localSheetId="0" hidden="1">'SUIVI RETOURS PART 145'!$A$1:$K$597</definedName>
    <definedName name="Z_CCD92A46_5FF1_4DA5_B569_71AE8F5A8D4E_.wvu.FilterData" localSheetId="0" hidden="1">'SUIVI RETOURS PART 145'!$A$1:$K$594</definedName>
    <definedName name="Z_CD353C13_3D6C_4269_B653_EB4047BEA3BD_.wvu.FilterData" localSheetId="0" hidden="1">'SUIVI RETOURS PART 145'!$A$1:$K$1</definedName>
    <definedName name="Z_CD60AF27_8B27_4F51_8796_C95FF00C2DBD_.wvu.FilterData" localSheetId="0" hidden="1">'SUIVI RETOURS PART 145'!$A$1:$K$597</definedName>
    <definedName name="Z_CD81A144_4535_433E_BE94_BE306EE8A870_.wvu.FilterData" localSheetId="0" hidden="1">'SUIVI RETOURS PART 145'!$A$1:$K$593</definedName>
    <definedName name="Z_CD8FECC7_9B0D_426C_ACAC_E174C7B186CE_.wvu.FilterData" localSheetId="0" hidden="1">'SUIVI RETOURS PART 145'!$A$1:$K$598</definedName>
    <definedName name="Z_CDB29517_C329_45D9_82EF_4B485A94892E_.wvu.FilterData" localSheetId="0" hidden="1">'SUIVI RETOURS PART 145'!$A$1:$K$1</definedName>
    <definedName name="Z_CDE4B613_6E33_4DE8_B816_588729816385_.wvu.FilterData" localSheetId="0" hidden="1">'SUIVI RETOURS PART 145'!$A$1:$K$595</definedName>
    <definedName name="Z_CDF03DA8_0CBF_410B_B425_C90997F800C3_.wvu.FilterData" localSheetId="0" hidden="1">'SUIVI RETOURS PART 145'!$A$1:$K$1</definedName>
    <definedName name="Z_CE4D5EE8_C110_4F14_9CEB_DAE3D1CBF9C3_.wvu.FilterData" localSheetId="0" hidden="1">'SUIVI RETOURS PART 145'!$A$1:$K$602</definedName>
    <definedName name="Z_CE5F363A_367F_49A4_9BA7_A84EEC528FA0_.wvu.FilterData" localSheetId="0" hidden="1">'SUIVI RETOURS PART 145'!$A$1:$K$602</definedName>
    <definedName name="Z_CEB816CC_1E70_45D1_83D1_BC17FFEB3A18_.wvu.FilterData" localSheetId="0" hidden="1">'SUIVI RETOURS PART 145'!$A$1:$K$602</definedName>
    <definedName name="Z_CF7D9757_EA0B_4475_8B82_64A32AD9B841_.wvu.FilterData" localSheetId="0" hidden="1">'SUIVI RETOURS PART 145'!$A$1:$K$592</definedName>
    <definedName name="Z_CF934619_E9E9_443F_ADBC_D29FCEA1E120_.wvu.FilterData" localSheetId="0" hidden="1">'SUIVI RETOURS PART 145'!$A$1:$K$597</definedName>
    <definedName name="Z_CFAA6DD4_B334_450B_83DA_C3FE04739C8B_.wvu.FilterData" localSheetId="0" hidden="1">'SUIVI RETOURS PART 145'!$A$1:$K$602</definedName>
    <definedName name="Z_D00CA5CC_E11E_46CC_A4B2_6CDB9114DC25_.wvu.FilterData" localSheetId="0" hidden="1">'SUIVI RETOURS PART 145'!$A$1:$K$602</definedName>
    <definedName name="Z_D04479FA_BBB0_4F92_AB48_CCA69CC4B1C8_.wvu.FilterData" localSheetId="0" hidden="1">'SUIVI RETOURS PART 145'!$A$1:$K$594</definedName>
    <definedName name="Z_D0C03FA5_3996_439C_A95D_D51DACA8D607_.wvu.FilterData" localSheetId="0" hidden="1">'SUIVI RETOURS PART 145'!$A$1:$K$604</definedName>
    <definedName name="Z_D0DCF9DC_7306_4A52_9A52_79989A5B170F_.wvu.FilterData" localSheetId="0" hidden="1">'SUIVI RETOURS PART 145'!$A$1:$K$1</definedName>
    <definedName name="Z_D14851E5_96BB_446E_AD6E_FDCC35B32266_.wvu.FilterData" localSheetId="0" hidden="1">'SUIVI RETOURS PART 145'!$A$1:$K$604</definedName>
    <definedName name="Z_D16875A9_B652_4D10_A535_DE71CD28B0B2_.wvu.FilterData" localSheetId="0" hidden="1">'SUIVI RETOURS PART 145'!$A$1:$P$1</definedName>
    <definedName name="Z_D1807E99_94EE_48DE_A7D5_F734D5597B40_.wvu.FilterData" localSheetId="0" hidden="1">'SUIVI RETOURS PART 145'!$A$1:$K$76</definedName>
    <definedName name="Z_D19F14AD_4D80_49A4_BA4D_F32DF61B1496_.wvu.Cols" localSheetId="0" hidden="1">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D19F14AD_4D80_49A4_BA4D_F32DF61B1496_.wvu.FilterData" localSheetId="0" hidden="1">'SUIVI RETOURS PART 145'!$A$1:$K$593</definedName>
    <definedName name="Z_D19F14AD_4D80_49A4_BA4D_F32DF61B1496_.wvu.PrintArea" localSheetId="0" hidden="1">'SUIVI RETOURS PART 145'!$A$1:$B$12</definedName>
    <definedName name="Z_D1BEB971_BDD8_408B_82FE_F8E16B4F0D03_.wvu.FilterData" localSheetId="0" hidden="1">'SUIVI RETOURS PART 145'!$A$1:$K$597</definedName>
    <definedName name="Z_D1C71FB5_C848_45A9_AFA9_776BBE65FC54_.wvu.FilterData" localSheetId="0" hidden="1">'SUIVI RETOURS PART 145'!$A$1:$K$597</definedName>
    <definedName name="Z_D1D9EAF7_E0EF_46F6_9BF1_41C75F182AE7_.wvu.FilterData" localSheetId="0" hidden="1">'SUIVI RETOURS PART 145'!$A$1:$K$602</definedName>
    <definedName name="Z_D1DD5B41_A017_4BDB_80DA_567C5035E04B_.wvu.FilterData" localSheetId="0" hidden="1">'SUIVI RETOURS PART 145'!$A$1:$K$597</definedName>
    <definedName name="Z_D1E55319_2991_423F_A1B4_B5AE87C4408B_.wvu.FilterData" localSheetId="0" hidden="1">'SUIVI RETOURS PART 145'!$A$1:$K$1</definedName>
    <definedName name="Z_D204A01E_6665_4D1C_94F7_2EAD87D6B557_.wvu.FilterData" localSheetId="0" hidden="1">'SUIVI RETOURS PART 145'!$A$1:$K$1</definedName>
    <definedName name="Z_D20A8938_83DF_4D9B_8DD9_F5C42B8DB6C6_.wvu.FilterData" localSheetId="0" hidden="1">'SUIVI RETOURS PART 145'!$A$1:$K$602</definedName>
    <definedName name="Z_D25ED6BB_DB06_450F_BABF_09405B787390_.wvu.FilterData" localSheetId="0" hidden="1">'SUIVI RETOURS PART 145'!$A$1:$K$598</definedName>
    <definedName name="Z_D27FE624_10B5_4B5E_A64C_120754162CB1_.wvu.Cols" localSheetId="0" hidden="1">'SUIVI RETOURS PART 145'!#REF!,'SUIVI RETOURS PART 145'!#REF!</definedName>
    <definedName name="Z_D27FE624_10B5_4B5E_A64C_120754162CB1_.wvu.FilterData" localSheetId="0" hidden="1">'SUIVI RETOURS PART 145'!$A$1:$K$592</definedName>
    <definedName name="Z_D27FE624_10B5_4B5E_A64C_120754162CB1_.wvu.PrintArea" localSheetId="0" hidden="1">'SUIVI RETOURS PART 145'!$A$1:$B$12</definedName>
    <definedName name="Z_D2C326F5_6367_4FDD_AC30_23589CE38DD5_.wvu.FilterData" localSheetId="0" hidden="1">'SUIVI RETOURS PART 145'!$A$1:$L$597</definedName>
    <definedName name="Z_D2C65EEC_0871_4CA5_8BCA_CE7882FA8A85_.wvu.FilterData" localSheetId="0" hidden="1">'SUIVI RETOURS PART 145'!$A$1:$K$1</definedName>
    <definedName name="Z_D3985433_CB27_4138_8A56_64F0A0F15884_.wvu.FilterData" localSheetId="0" hidden="1">'SUIVI RETOURS PART 145'!$A$1:$K$593</definedName>
    <definedName name="Z_D3DA64EC_19C1_45F4_8EE2_80D72C5375C8_.wvu.FilterData" localSheetId="0" hidden="1">'SUIVI RETOURS PART 145'!$A$1:$K$595</definedName>
    <definedName name="Z_D3DF74E0_0D57_479E_AA93_0A3180E20907_.wvu.FilterData" localSheetId="0" hidden="1">'SUIVI RETOURS PART 145'!$A$1:$K$1</definedName>
    <definedName name="Z_D3E8B64E_57C2_4B1C_BA74_E3F170F3D2AC_.wvu.FilterData" localSheetId="0" hidden="1">'SUIVI RETOURS PART 145'!$A$1:$K$598</definedName>
    <definedName name="Z_D428C949_AC69_4805_9678_00DD3483AFA4_.wvu.FilterData" localSheetId="0" hidden="1">'SUIVI RETOURS PART 145'!$A$1:$K$597</definedName>
    <definedName name="Z_D435FFF6_527A_4779_AC27_D193431E0840_.wvu.FilterData" localSheetId="0" hidden="1">'SUIVI RETOURS PART 145'!$A$1:$K$598</definedName>
    <definedName name="Z_D4574AC2_E6D3_4D10_B8FA_277BE96DE3AE_.wvu.FilterData" localSheetId="0" hidden="1">'SUIVI RETOURS PART 145'!$A$1:$P$1</definedName>
    <definedName name="Z_D47F3CF8_76EF_4420_BAB9_403FF7301A05_.wvu.FilterData" localSheetId="0" hidden="1">'SUIVI RETOURS PART 145'!$A$1:$K$602</definedName>
    <definedName name="Z_D4D8FA2A_25FB_40DA_956C_69050120E882_.wvu.FilterData" localSheetId="0" hidden="1">'SUIVI RETOURS PART 145'!$A$1:$K$76</definedName>
    <definedName name="Z_D6073597_D013_427C_B3D8_A01E9F07E3D4_.wvu.FilterData" localSheetId="0" hidden="1">'SUIVI RETOURS PART 145'!$A$1:$P$1</definedName>
    <definedName name="Z_D6168F7B_4A94_4980_A4F4_0C93A1E8C354_.wvu.FilterData" localSheetId="0" hidden="1">'SUIVI RETOURS PART 145'!$A$1:$K$602</definedName>
    <definedName name="Z_D61974B8_A619_455A_9201_0F9B8CDB70B6_.wvu.FilterData" localSheetId="0" hidden="1">'SUIVI RETOURS PART 145'!$A$1:$K$1</definedName>
    <definedName name="Z_D64985A2_46B5_4C53_AAA3_3B4A6D2361E4_.wvu.FilterData" localSheetId="0" hidden="1">'SUIVI RETOURS PART 145'!$A$1:$K$602</definedName>
    <definedName name="Z_D651863D_CC02_4110_872F_F7D1A2BB207F_.wvu.FilterData" localSheetId="0" hidden="1">'SUIVI RETOURS PART 145'!$A$1:$K$593</definedName>
    <definedName name="Z_D684BDD4_E315_4CBF_9B8B_FF022DD2676A_.wvu.FilterData" localSheetId="0" hidden="1">'SUIVI RETOURS PART 145'!$A$1:$K$1</definedName>
    <definedName name="Z_D69D0867_D9F3_42B2_B5EA_6227B4926618_.wvu.FilterData" localSheetId="0" hidden="1">'SUIVI RETOURS PART 145'!$A$1:$K$598</definedName>
    <definedName name="Z_D6B4930E_61E3_4F82_B867_041513C4FE8C_.wvu.FilterData" localSheetId="0" hidden="1">'SUIVI RETOURS PART 145'!$A$1:$K$593</definedName>
    <definedName name="Z_D6CDF076_A05D_44CF_BEB9_6BDD2BD608E7_.wvu.FilterData" localSheetId="0" hidden="1">'SUIVI RETOURS PART 145'!$A$1:$K$598</definedName>
    <definedName name="Z_D6F6F704_F437_47E5_8879_CE782D578C42_.wvu.FilterData" localSheetId="0" hidden="1">'SUIVI RETOURS PART 145'!$A$1:$K$1</definedName>
    <definedName name="Z_D7611A1D_CFF8_45DC_AD46_EED3F4D6DD5C_.wvu.FilterData" localSheetId="0" hidden="1">'SUIVI RETOURS PART 145'!$A$1:$K$594</definedName>
    <definedName name="Z_D765F549_2DCF_4F61_B817_8513CECDF7D4_.wvu.FilterData" localSheetId="0" hidden="1">'SUIVI RETOURS PART 145'!$A$1:$K$593</definedName>
    <definedName name="Z_D7780DFF_00A5_4942_B4B9_61FC8046D2C8_.wvu.FilterData" localSheetId="0" hidden="1">'SUIVI RETOURS PART 145'!$A$1:$K$602</definedName>
    <definedName name="Z_D7D55CFB_447B_4AF0_8148_E9B38CCACCB8_.wvu.FilterData" localSheetId="0" hidden="1">'SUIVI RETOURS PART 145'!$A$1:$K$1</definedName>
    <definedName name="Z_D80F4FFA_661C_46B2_9758_C965AEDADD24_.wvu.FilterData" localSheetId="0" hidden="1">'SUIVI RETOURS PART 145'!$A$1:$P$604</definedName>
    <definedName name="Z_D8949A82_9256_4ECF_88DF_84EB4F75A58D_.wvu.FilterData" localSheetId="0" hidden="1">'SUIVI RETOURS PART 145'!$A$1:$K$602</definedName>
    <definedName name="Z_D8A5A40A_96AC_44F2_B39B_CDECAA66262B_.wvu.FilterData" localSheetId="0" hidden="1">'SUIVI RETOURS PART 145'!$A$1:$K$597</definedName>
    <definedName name="Z_D8B1659D_E28E_4121_B47E_CB30369BDE13_.wvu.FilterData" localSheetId="0" hidden="1">'SUIVI RETOURS PART 145'!$A$1:$K$1</definedName>
    <definedName name="Z_D8B34E77_4766_462A_A42D_F8BE63569F3E_.wvu.FilterData" localSheetId="0" hidden="1">'SUIVI RETOURS PART 145'!$A$1:$K$602</definedName>
    <definedName name="Z_D99154A0_364E_47A7_BE96_51D10CA21F42_.wvu.FilterData" localSheetId="0" hidden="1">'SUIVI RETOURS PART 145'!$A$1:$K$597</definedName>
    <definedName name="Z_D9B12C5C_92E6_4D0D_ADAB_F2D35B2F1C61_.wvu.FilterData" localSheetId="0" hidden="1">'SUIVI RETOURS PART 145'!$A$1:$K$593</definedName>
    <definedName name="Z_D9BF2DE7_5E8F_4E59_800F_BE0913866BEE_.wvu.FilterData" localSheetId="0" hidden="1">'SUIVI RETOURS PART 145'!$A$1:$K$603</definedName>
    <definedName name="Z_DA03D790_844D_41EB_BB3A_9AA750C639BF_.wvu.FilterData" localSheetId="0" hidden="1">'SUIVI RETOURS PART 145'!$A$1:$K$604</definedName>
    <definedName name="Z_DA6736D5_C8AB_46C9_AF3A_1E5F0233DD6B_.wvu.FilterData" localSheetId="0" hidden="1">'SUIVI RETOURS PART 145'!$A$1:$K$602</definedName>
    <definedName name="Z_DB22DAD8_9C58_4A50_B1E4_1616AAAC73C5_.wvu.FilterData" localSheetId="0" hidden="1">'SUIVI RETOURS PART 145'!$A$1:$K$1</definedName>
    <definedName name="Z_DB902747_8EE3_4A84_9B9E_8F6483A63D09_.wvu.FilterData" localSheetId="0" hidden="1">'SUIVI RETOURS PART 145'!$A$1:$K$592</definedName>
    <definedName name="Z_DBEE26EA_33DF_4E09_83A4_12731503B738_.wvu.FilterData" localSheetId="0" hidden="1">'SUIVI RETOURS PART 145'!$A$1:$K$592</definedName>
    <definedName name="Z_DC3C786A_5882_40C6_A678_9BD8EBA38CC2_.wvu.FilterData" localSheetId="0" hidden="1">'SUIVI RETOURS PART 145'!$A$1:$K$593</definedName>
    <definedName name="Z_DCAE3292_61E0_4D7A_B764_97C7CC878CA3_.wvu.FilterData" localSheetId="0" hidden="1">'SUIVI RETOURS PART 145'!$A$1:$K$597</definedName>
    <definedName name="Z_DCC98950_44D4_47DB_A598_CEDE4F8324F6_.wvu.FilterData" localSheetId="0" hidden="1">'SUIVI RETOURS PART 145'!$A$1:$K$604</definedName>
    <definedName name="Z_DCE5B6D7_90AD_488F_9B18_4429E16F62EA_.wvu.FilterData" localSheetId="0" hidden="1">'SUIVI RETOURS PART 145'!$A$1:$K$593</definedName>
    <definedName name="Z_DD5EC0FD_4F38_4395_9AE7_3E168A60AF06_.wvu.FilterData" localSheetId="0" hidden="1">'SUIVI RETOURS PART 145'!$A$1:$P$1</definedName>
    <definedName name="Z_DDD00A65_A164_418D_827C_FFE46E8A5DD0_.wvu.FilterData" localSheetId="0" hidden="1">'SUIVI RETOURS PART 145'!$A$1:$K$593</definedName>
    <definedName name="Z_DE2D2152_BDB5_4598_8BEE_57D84640CC64_.wvu.FilterData" localSheetId="0" hidden="1">'SUIVI RETOURS PART 145'!$A$1:$K$604</definedName>
    <definedName name="Z_DE3593DA_3178_41CF_B0E1_904C9E0E8530_.wvu.FilterData" localSheetId="0" hidden="1">'SUIVI RETOURS PART 145'!$A$1:$K$593</definedName>
    <definedName name="Z_DE49FF16_F9D2_44B7_98E8_9BC4DE240547_.wvu.FilterData" localSheetId="0" hidden="1">'SUIVI RETOURS PART 145'!$A$1:$K$593</definedName>
    <definedName name="Z_DE5BCE97_6D67_4029_9E82_A7E356AD3963_.wvu.FilterData" localSheetId="0" hidden="1">'SUIVI RETOURS PART 145'!$A$1:$P$1</definedName>
    <definedName name="Z_DE687EFA_D581_4BAD_A00D_146B6BF88931_.wvu.FilterData" localSheetId="0" hidden="1">'SUIVI RETOURS PART 145'!$A$1:$K$1</definedName>
    <definedName name="Z_DE69D65F_4792_4F3B_B413_F9BCABC76B04_.wvu.FilterData" localSheetId="0" hidden="1">'SUIVI RETOURS PART 145'!$A$1:$K$1</definedName>
    <definedName name="Z_DE888122_2361_4194_A0FD_C30B283DE2C4_.wvu.FilterData" localSheetId="0" hidden="1">'SUIVI RETOURS PART 145'!$A$1:$K$595</definedName>
    <definedName name="Z_DE9F0133_90A0_4ACA_81BA_2D4DCBA6032E_.wvu.FilterData" localSheetId="0" hidden="1">'SUIVI RETOURS PART 145'!$A$1:$K$602</definedName>
    <definedName name="Z_DEABB0FD_F3DF_4D58_9D99_E027CC0A940A_.wvu.FilterData" localSheetId="0" hidden="1">'SUIVI RETOURS PART 145'!$A$1:$K$597</definedName>
    <definedName name="Z_DEAF5B2F_342A_4C34_A8E6_F0D9D68C7E4F_.wvu.FilterData" localSheetId="0" hidden="1">'SUIVI RETOURS PART 145'!$A$1:$K$593</definedName>
    <definedName name="Z_DEB018CF_7BF4_475E_8B32_E349ECF92A04_.wvu.Cols" localSheetId="0" hidden="1">'SUIVI RETOURS PART 145'!#REF!,'SUIVI RETOURS PART 145'!$C:$K,'SUIVI RETOURS PART 145'!#REF!,'SUIVI RETOURS PART 145'!#REF!</definedName>
    <definedName name="Z_DEB018CF_7BF4_475E_8B32_E349ECF92A04_.wvu.FilterData" localSheetId="2" hidden="1">LISTES!$A$1:$AF$97</definedName>
    <definedName name="Z_DEB018CF_7BF4_475E_8B32_E349ECF92A04_.wvu.FilterData" localSheetId="0" hidden="1">'SUIVI RETOURS PART 145'!$A$1:$K$603</definedName>
    <definedName name="Z_DEBA8D38_4396_497A_AFA7_0349FBCEC69C_.wvu.FilterData" localSheetId="0" hidden="1">'SUIVI RETOURS PART 145'!$A$1:$K$1</definedName>
    <definedName name="Z_DFB3AE28_E5DE_4211_9828_AFE258C4CC84_.wvu.FilterData" localSheetId="0" hidden="1">'SUIVI RETOURS PART 145'!$A$1:$K$602</definedName>
    <definedName name="Z_DFED250E_D71F_49CA_92B7_A4811E46B625_.wvu.FilterData" localSheetId="0" hidden="1">'SUIVI RETOURS PART 145'!$A$1:$K$598</definedName>
    <definedName name="Z_DFF03AE7_6853_4A1A_9136_7C97867B035A_.wvu.FilterData" localSheetId="0" hidden="1">'SUIVI RETOURS PART 145'!$A$1:$L$1</definedName>
    <definedName name="Z_E0DD0310_4068_4B75_9E24_CEB66859F804_.wvu.FilterData" localSheetId="0" hidden="1">'SUIVI RETOURS PART 145'!$A$1:$K$593</definedName>
    <definedName name="Z_E163A55D_51F2_4EAB_A24F_7AFDC9F94908_.wvu.FilterData" localSheetId="0" hidden="1">'SUIVI RETOURS PART 145'!$A$1:$K$593</definedName>
    <definedName name="Z_E17FE8A2_CE6D_44CC_A0ED_572B61643854_.wvu.FilterData" localSheetId="0" hidden="1">'SUIVI RETOURS PART 145'!$A$1:$K$602</definedName>
    <definedName name="Z_E19897DF_79A0_42BD_9C2E_8AA2CD43321E_.wvu.FilterData" localSheetId="0" hidden="1">'SUIVI RETOURS PART 145'!$A$1:$K$604</definedName>
    <definedName name="Z_E1AF7055_C421_4BBA_8114_26C36B9AD989_.wvu.FilterData" localSheetId="0" hidden="1">'SUIVI RETOURS PART 145'!$A$1:$K$592</definedName>
    <definedName name="Z_E1CDAA05_3EAF_4790_BE41_D31B50D50A63_.wvu.FilterData" localSheetId="0" hidden="1">'SUIVI RETOURS PART 145'!$A$1:$P$1</definedName>
    <definedName name="Z_E1F21F70_14A1_40D1_8848_A406B20FC786_.wvu.FilterData" localSheetId="0" hidden="1">'SUIVI RETOURS PART 145'!$A$1:$K$597</definedName>
    <definedName name="Z_E1FFD39E_70AF_493E_A262_154E14302242_.wvu.FilterData" localSheetId="0" hidden="1">'SUIVI RETOURS PART 145'!$A$1:$K$595</definedName>
    <definedName name="Z_E25903BE_C444_460D_9499_C2A0B8F8E49C_.wvu.FilterData" localSheetId="0" hidden="1">'SUIVI RETOURS PART 145'!$A$1:$K$602</definedName>
    <definedName name="Z_E2906EBA_05E5_4D46_8DDD_E9C48CEB4A5A_.wvu.FilterData" localSheetId="0" hidden="1">'SUIVI RETOURS PART 145'!$A$1:$K$593</definedName>
    <definedName name="Z_E2B3FBA8_E81E_4358_8006_11036A488EF7_.wvu.FilterData" localSheetId="0" hidden="1">'SUIVI RETOURS PART 145'!$A$1:$K$1</definedName>
    <definedName name="Z_E2DF124E_60CA_403B_862C_F04EFDF3B096_.wvu.FilterData" localSheetId="0" hidden="1">'SUIVI RETOURS PART 145'!$A$1:$K$598</definedName>
    <definedName name="Z_E36B4285_4A60_44D0_8631_46C360E577D4_.wvu.FilterData" localSheetId="0" hidden="1">'SUIVI RETOURS PART 145'!$A$1:$K$1</definedName>
    <definedName name="Z_E36F2DA1_AAEB_44D1_AD6B_98F79AFE2B8E_.wvu.FilterData" localSheetId="0" hidden="1">'SUIVI RETOURS PART 145'!$A$1:$K$597</definedName>
    <definedName name="Z_E391498F_327D_4258_BE3B_CA5AE236F425_.wvu.FilterData" localSheetId="0" hidden="1">'SUIVI RETOURS PART 145'!$A$1:$K$602</definedName>
    <definedName name="Z_E393DC5F_1220_4EE6_BD81_12D1FDB03532_.wvu.FilterData" localSheetId="0" hidden="1">'SUIVI RETOURS PART 145'!$A$1:$K$602</definedName>
    <definedName name="Z_E3EBEB90_2AA9_4066_BD21_4E4EF60D6D3A_.wvu.FilterData" localSheetId="0" hidden="1">'SUIVI RETOURS PART 145'!$A$1:$K$602</definedName>
    <definedName name="Z_E47FA286_CFCA_48DD_8B1B_D41AF72FFF78_.wvu.FilterData" localSheetId="0" hidden="1">'SUIVI RETOURS PART 145'!$A$1:$K$595</definedName>
    <definedName name="Z_E4A3BEB1_579B_4924_B603_C15B1A9E58B8_.wvu.FilterData" localSheetId="0" hidden="1">'SUIVI RETOURS PART 145'!$A$1:$K$1</definedName>
    <definedName name="Z_E4BE00CF_ADD7_405B_95C4_D785DEA0234F_.wvu.FilterData" localSheetId="0" hidden="1">'SUIVI RETOURS PART 145'!$A$1:$K$593</definedName>
    <definedName name="Z_E5DB4CE0_8CF0_41EF_BC5F_B7E904581AC4_.wvu.FilterData" localSheetId="0" hidden="1">'SUIVI RETOURS PART 145'!$A$1:$K$1</definedName>
    <definedName name="Z_E5F5A4CD_0057_4394_BCB1_1DD811DE151F_.wvu.FilterData" localSheetId="0" hidden="1">'SUIVI RETOURS PART 145'!$A$1:$K$593</definedName>
    <definedName name="Z_E62D0EAC_B42D_4468_934B_7051096DA75E_.wvu.FilterData" localSheetId="0" hidden="1">'SUIVI RETOURS PART 145'!$A$1:$K$1</definedName>
    <definedName name="Z_E6A8C6EE_99C1_443B_A0E3_9F3E3370C109_.wvu.FilterData" localSheetId="0" hidden="1">'SUIVI RETOURS PART 145'!$A$1:$K$1</definedName>
    <definedName name="Z_E6CBB7B7_7E6A_4DE7_ADBD_0222076F69B0_.wvu.FilterData" localSheetId="0" hidden="1">'SUIVI RETOURS PART 145'!$A$1:$K$593</definedName>
    <definedName name="Z_E6DE51ED_5087_4AFA_B154_A20A4CF71BC7_.wvu.FilterData" localSheetId="0" hidden="1">'SUIVI RETOURS PART 145'!$A$1:$K$593</definedName>
    <definedName name="Z_E70B89EF_01AC_4419_A1A5_D9F987279822_.wvu.FilterData" localSheetId="0" hidden="1">'SUIVI RETOURS PART 145'!$A$1:$K$593</definedName>
    <definedName name="Z_E7402824_5A4A_4D4F_B874_7A2A5BDA0361_.wvu.FilterData" localSheetId="0" hidden="1">'SUIVI RETOURS PART 145'!$A$1:$K$1</definedName>
    <definedName name="Z_E7871943_6F29_4A55_A2CA_1D9DA4DFD304_.wvu.FilterData" localSheetId="0" hidden="1">'SUIVI RETOURS PART 145'!$A$1:$K$593</definedName>
    <definedName name="Z_E78D0C89_85FC_4FC2_B0F1_2396E0970B7F_.wvu.Cols" localSheetId="0" hidden="1">'SUIVI RETOURS PART 145'!#REF!,'SUIVI RETOURS PART 145'!#REF!,'SUIVI RETOURS PART 145'!#REF!,'SUIVI RETOURS PART 145'!#REF!,'SUIVI RETOURS PART 145'!$B:$B,'SUIVI RETOURS PART 145'!#REF!,'SUIVI RETOURS PART 145'!#REF!,'SUIVI RETOURS PART 145'!$G:$K,'SUIVI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E78D0C89_85FC_4FC2_B0F1_2396E0970B7F_.wvu.FilterData" localSheetId="2" hidden="1">LISTES!$A$1:$AF$97</definedName>
    <definedName name="Z_E78D0C89_85FC_4FC2_B0F1_2396E0970B7F_.wvu.FilterData" localSheetId="0" hidden="1">'SUIVI RETOURS PART 145'!$A$1:$K$604</definedName>
    <definedName name="Z_E78D0C89_85FC_4FC2_B0F1_2396E0970B7F_.wvu.PrintArea" localSheetId="0" hidden="1">'SUIVI RETOURS PART 145'!$A$1:$B$15</definedName>
    <definedName name="Z_E7969400_E36D_46A1_8C09_591B421A8277_.wvu.FilterData" localSheetId="0" hidden="1">'SUIVI RETOURS PART 145'!$A$1:$K$598</definedName>
    <definedName name="Z_E7C1F1A6_14A6_492B_85EF_6DCBA1778BBC_.wvu.FilterData" localSheetId="0" hidden="1">'SUIVI RETOURS PART 145'!$A$1:$K$604</definedName>
    <definedName name="Z_E7D4DE8A_C232_4D8F_A243_BF1D9986C1AF_.wvu.FilterData" localSheetId="0" hidden="1">'SUIVI RETOURS PART 145'!$A$1:$K$598</definedName>
    <definedName name="Z_E7FF724E_E9DB_4CDE_BA0F_BAB4AFE24751_.wvu.FilterData" localSheetId="0" hidden="1">'SUIVI RETOURS PART 145'!$A$1:$K$602</definedName>
    <definedName name="Z_E80F458D_8FAD_4A01_A609_26140E77F96A_.wvu.Cols" localSheetId="0" hidden="1">'SUIVI RETOURS PART 145'!#REF!,'SUIVI RETOURS PART 145'!#REF!,'SUIVI RETOURS PART 145'!#REF!,'SUIVI RETOURS PART 145'!#REF!,'SUIVI RETOURS PART 145'!#REF!,'SUIVI RETOURS PART 145'!#REF!,'SUIVI RETOURS PART 145'!$A:$A,'SUIVI RETOURS PART 145'!$B:$B,'SUIVI RETOURS PART 145'!#REF!,'SUIVI RETOURS PART 145'!$C:$K,'SUIVI RETOURS PART 145'!#REF!,'SUIVI RETOURS PART 145'!#REF!</definedName>
    <definedName name="Z_E80F458D_8FAD_4A01_A609_26140E77F96A_.wvu.FilterData" localSheetId="0" hidden="1">'SUIVI RETOURS PART 145'!$A$1:$K$597</definedName>
    <definedName name="Z_E80F458D_8FAD_4A01_A609_26140E77F96A_.wvu.PrintArea" localSheetId="0" hidden="1">'SUIVI RETOURS PART 145'!$A$1:$B$15</definedName>
    <definedName name="Z_E822171D_832D_442A_A65D_127CD01E4507_.wvu.FilterData" localSheetId="0" hidden="1">'SUIVI RETOURS PART 145'!$A$1:$K$602</definedName>
    <definedName name="Z_E8335267_C919_458F_A0B5_D7C0EDB1730F_.wvu.FilterData" localSheetId="0" hidden="1">'SUIVI RETOURS PART 145'!$A$1:$K$592</definedName>
    <definedName name="Z_E847CAC0_2167_40C6_8BF9_14ED46EDF6E4_.wvu.FilterData" localSheetId="0" hidden="1">'SUIVI RETOURS PART 145'!$A$1:$K$604</definedName>
    <definedName name="Z_E8627FC6_F3F3_4971_8ADF_8EA34E06C1F7_.wvu.FilterData" localSheetId="0" hidden="1">'SUIVI RETOURS PART 145'!$A$1:$K$76</definedName>
    <definedName name="Z_EA3B7DCC_0C94_464C_836F_094CBD628846_.wvu.FilterData" localSheetId="0" hidden="1">'SUIVI RETOURS PART 145'!$A$1:$K$602</definedName>
    <definedName name="Z_EA3ED0D4_25C1_49FB_AE34_0215338ECC77_.wvu.FilterData" localSheetId="0" hidden="1">'SUIVI RETOURS PART 145'!$A$1:$K$594</definedName>
    <definedName name="Z_EA516E2D_298C_46B7_9F9A_200BC8246A60_.wvu.FilterData" localSheetId="0" hidden="1">'SUIVI RETOURS PART 145'!$A$1:$K$1</definedName>
    <definedName name="Z_EAA1A587_D000_4441_A36C_B122667C7566_.wvu.FilterData" localSheetId="0" hidden="1">'SUIVI RETOURS PART 145'!$A$1:$K$1</definedName>
    <definedName name="Z_EB6F7FCD_7E34_45F7_B1E7_476A7AEF7613_.wvu.FilterData" localSheetId="0" hidden="1">'SUIVI RETOURS PART 145'!$A$1:$K$604</definedName>
    <definedName name="Z_EB767E05_C4E2_445A_9AAB_D2F0C302C0F1_.wvu.FilterData" localSheetId="0" hidden="1">'SUIVI RETOURS PART 145'!$A$1:$K$602</definedName>
    <definedName name="Z_EBE8EEFA_85F9_4CC3_A572_0A04839F39B6_.wvu.FilterData" localSheetId="0" hidden="1">'SUIVI RETOURS PART 145'!$A$1:$K$597</definedName>
    <definedName name="Z_EC0AAE37_C0B6_40E2_BAD3_125F0DDE65C7_.wvu.FilterData" localSheetId="0" hidden="1">'SUIVI RETOURS PART 145'!$A$1:$K$597</definedName>
    <definedName name="Z_EC44D36D_B500_4084_96BA_8FBB8E6DE5DC_.wvu.FilterData" localSheetId="0" hidden="1">'SUIVI RETOURS PART 145'!$A$1:$K$602</definedName>
    <definedName name="Z_ECB4A951_964D_43AB_B682_C5CD8183B2F3_.wvu.FilterData" localSheetId="0" hidden="1">'SUIVI RETOURS PART 145'!$A$1:$K$602</definedName>
    <definedName name="Z_ECCAAB37_2E58_4C5A_A7E7_A44F07DC9EEC_.wvu.FilterData" localSheetId="0" hidden="1">'SUIVI RETOURS PART 145'!$A$1:$K$1</definedName>
    <definedName name="Z_ECEE109D_D5B7_45BE_B44D_7C9ECD62B34F_.wvu.FilterData" localSheetId="0" hidden="1">'SUIVI RETOURS PART 145'!$A$1:$K$76</definedName>
    <definedName name="Z_ECF47B24_0A10_4FC1_A623_833945BAF55B_.wvu.FilterData" localSheetId="0" hidden="1">'SUIVI RETOURS PART 145'!$A$1:$K$593</definedName>
    <definedName name="Z_ED2156F9_328C_472F_B1A7_BA1507EC4FC7_.wvu.FilterData" localSheetId="0" hidden="1">'SUIVI RETOURS PART 145'!$A$1:$K$1</definedName>
    <definedName name="Z_ED2D0826_71EC_4F02_8F73_FEF9364DF058_.wvu.FilterData" localSheetId="0" hidden="1">'SUIVI RETOURS PART 145'!$A$1:$K$1</definedName>
    <definedName name="Z_ED57F2FF_952C_4F44_BD39_064B28FE798A_.wvu.FilterData" localSheetId="0" hidden="1">'SUIVI RETOURS PART 145'!$A$1:$K$602</definedName>
    <definedName name="Z_ED6CA845_8E9E_45A3_9131_E1BBC740D9DC_.wvu.FilterData" localSheetId="0" hidden="1">'SUIVI RETOURS PART 145'!$A$1:$K$602</definedName>
    <definedName name="Z_EDB1A040_E14B_4422_A66B_BC444C70A876_.wvu.FilterData" localSheetId="0" hidden="1">'SUIVI RETOURS PART 145'!$A$1:$K$602</definedName>
    <definedName name="Z_EDDAB14E_2767_4C51_872E_7E3491ABD909_.wvu.FilterData" localSheetId="0" hidden="1">'SUIVI RETOURS PART 145'!$A$1:$K$598</definedName>
    <definedName name="Z_EDECE496_0FD9_41C4_AEE8_21E54705AA7E_.wvu.FilterData" localSheetId="0" hidden="1">'SUIVI RETOURS PART 145'!$A$1:$K$596</definedName>
    <definedName name="Z_EDF2F473_511F_4EA2_BA53_2D1A01A8F4C6_.wvu.FilterData" localSheetId="0" hidden="1">'SUIVI RETOURS PART 145'!$A$1:$K$76</definedName>
    <definedName name="Z_EDFF8121_2C61_45AF_8476_1B5500BFEF03_.wvu.FilterData" localSheetId="0" hidden="1">'SUIVI RETOURS PART 145'!$A$1:$K$597</definedName>
    <definedName name="Z_EE0F8770_E3D0_49CB_AD47_1A95747F30EF_.wvu.FilterData" localSheetId="0" hidden="1">'SUIVI RETOURS PART 145'!$A$1:$K$1</definedName>
    <definedName name="Z_EE1738B1_15B8_45F3_BBFE_6A7CE0B8DDB6_.wvu.FilterData" localSheetId="0" hidden="1">'SUIVI RETOURS PART 145'!$A$1:$K$596</definedName>
    <definedName name="Z_EE1B575B_9713_4D39_A438_78111215D932_.wvu.FilterData" localSheetId="0" hidden="1">'SUIVI RETOURS PART 145'!$A$1:$K$593</definedName>
    <definedName name="Z_EEAB7B53_4F30_4A54_B4EF_656E9CB4E42A_.wvu.FilterData" localSheetId="0" hidden="1">'SUIVI RETOURS PART 145'!$A$1:$K$595</definedName>
    <definedName name="Z_EF5FCD85_9045_4103_9C74_A4E1C948F69F_.wvu.FilterData" localSheetId="0" hidden="1">'SUIVI RETOURS PART 145'!$A$1:$K$597</definedName>
    <definedName name="Z_EFE321F4_8691_493C_B86A_F997F1F05936_.wvu.FilterData" localSheetId="0" hidden="1">'SUIVI RETOURS PART 145'!$A$1:$K$598</definedName>
    <definedName name="Z_EFE581FF_6490_4F00_B6CB_C7DC4278F30F_.wvu.FilterData" localSheetId="0" hidden="1">'SUIVI RETOURS PART 145'!$A$1:$K$1</definedName>
    <definedName name="Z_F03D9080_9BEE_4509_9B9F_8F0A72BF6D0D_.wvu.FilterData" localSheetId="0" hidden="1">'SUIVI RETOURS PART 145'!$A$1:$K$1</definedName>
    <definedName name="Z_F09BBD63_9ECB_4335_B40B_08E22B12E02B_.wvu.FilterData" localSheetId="0" hidden="1">'SUIVI RETOURS PART 145'!$A$1:$K$593</definedName>
    <definedName name="Z_F0BCC151_8DC7_419B_9AAC_5B71E79AA2A0_.wvu.FilterData" localSheetId="0" hidden="1">'SUIVI RETOURS PART 145'!$A$1:$K$602</definedName>
    <definedName name="Z_F0C11FC5_FE02_464E_8172_3EFBF68DA6C8_.wvu.FilterData" localSheetId="0" hidden="1">'SUIVI RETOURS PART 145'!$A$1:$K$1</definedName>
    <definedName name="Z_F0D9007D_DFE0_4708_ABC3_AA629A95C7FC_.wvu.FilterData" localSheetId="0" hidden="1">'SUIVI RETOURS PART 145'!$A$1:$K$597</definedName>
    <definedName name="Z_F0DC0A7C_FAC9_47A8_98CA_306E7462ACD1_.wvu.FilterData" localSheetId="0" hidden="1">'SUIVI RETOURS PART 145'!$A$1:$K$593</definedName>
    <definedName name="Z_F100D550_8A57_4A7F_84EA_6F3AC8A03DE3_.wvu.Cols" localSheetId="0" hidden="1">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F100D550_8A57_4A7F_84EA_6F3AC8A03DE3_.wvu.FilterData" localSheetId="2" hidden="1">LISTES!$A$1:$AF$97</definedName>
    <definedName name="Z_F100D550_8A57_4A7F_84EA_6F3AC8A03DE3_.wvu.FilterData" localSheetId="0" hidden="1">'SUIVI RETOURS PART 145'!$A$1:$K$604</definedName>
    <definedName name="Z_F11ED792_CBCD_4448_A7F2_AFFA51FE1008_.wvu.FilterData" localSheetId="0" hidden="1">'SUIVI RETOURS PART 145'!$A$1:$K$597</definedName>
    <definedName name="Z_F1308C8D_43D2_4DF2_A30D_01995B4DF8EC_.wvu.Cols" localSheetId="0" hidden="1">'SUIVI RETOURS PART 145'!#REF!,'SUIVI RETOURS PART 145'!#REF!,'SUIVI RETOURS PART 145'!$A:$B,'SUIVI RETOURS PART 145'!$C:$K,'SUIVI RETOURS PART 145'!#REF!,'SUIVI RETOURS PART 145'!#REF!,'SUIVI RETOURS PART 145'!#REF!,'SUIVI RETOURS PART 145'!#REF!,'SUIVI RETOURS PART 145'!#REF!,'SUIVI RETOURS PART 145'!#REF!</definedName>
    <definedName name="Z_F1308C8D_43D2_4DF2_A30D_01995B4DF8EC_.wvu.FilterData" localSheetId="2" hidden="1">LISTES!$A$1:$AF$97</definedName>
    <definedName name="Z_F1308C8D_43D2_4DF2_A30D_01995B4DF8EC_.wvu.FilterData" localSheetId="0" hidden="1">'SUIVI RETOURS PART 145'!$A$1:$K$604</definedName>
    <definedName name="Z_F1663B23_9CF9_48F8_AC16_16BE14F4DCD6_.wvu.FilterData" localSheetId="0" hidden="1">'SUIVI RETOURS PART 145'!$A$1:$K$602</definedName>
    <definedName name="Z_F1A208CF_4BE5_4B6D_BE45_CA23BBA8D9A1_.wvu.FilterData" localSheetId="0" hidden="1">'SUIVI RETOURS PART 145'!$A$1:$K$602</definedName>
    <definedName name="Z_F1C8328B_DE90_40D5_AE38_79518935AB0B_.wvu.FilterData" localSheetId="0" hidden="1">'SUIVI RETOURS PART 145'!$A$1:$K$592</definedName>
    <definedName name="Z_F1EE50A3_34F3_40CC_BE4E_0E93F2D0759B_.wvu.FilterData" localSheetId="0" hidden="1">'SUIVI RETOURS PART 145'!$A$1:$K$594</definedName>
    <definedName name="Z_F21FAE9A_17F4_47EE_B536_23A16C6A2E2B_.wvu.FilterData" localSheetId="0" hidden="1">'SUIVI RETOURS PART 145'!$A$1:$K$593</definedName>
    <definedName name="Z_F229635B_7B24_42CE_9292_06327ED8D2C2_.wvu.FilterData" localSheetId="0" hidden="1">'SUIVI RETOURS PART 145'!$A$1:$K$595</definedName>
    <definedName name="Z_F22F8914_B6EA_4B20_A210_B55F05B7950E_.wvu.FilterData" localSheetId="0" hidden="1">'SUIVI RETOURS PART 145'!$A$1:$K$602</definedName>
    <definedName name="Z_F233F7B8_EA93_4087_86B5_3B9163098104_.wvu.FilterData" localSheetId="0" hidden="1">'SUIVI RETOURS PART 145'!$A$1:$K$597</definedName>
    <definedName name="Z_F2CE4D71_4367_4EA8_9E91_E0B1892B00BD_.wvu.FilterData" localSheetId="0" hidden="1">'SUIVI RETOURS PART 145'!$A$1:$K$76</definedName>
    <definedName name="Z_F396F3ED_0C34_4D91_9B99_101F7D51C737_.wvu.FilterData" localSheetId="0" hidden="1">'SUIVI RETOURS PART 145'!$A$1:$K$593</definedName>
    <definedName name="Z_F3AA3432_2152_4FD9_87F2_AF935D20952B_.wvu.FilterData" localSheetId="0" hidden="1">'SUIVI RETOURS PART 145'!$A$1:$K$1</definedName>
    <definedName name="Z_F3D55FA3_A285_4E87_A851_0C162F92AA5D_.wvu.FilterData" localSheetId="0" hidden="1">'SUIVI RETOURS PART 145'!$A$1:$K$602</definedName>
    <definedName name="Z_F4170476_7FAE_41ED_BC81_C74050CFB341_.wvu.FilterData" localSheetId="0" hidden="1">'SUIVI RETOURS PART 145'!$A$1:$K$602</definedName>
    <definedName name="Z_F42C8381_1025_42AA_BA80_5DD677F64D9B_.wvu.FilterData" localSheetId="0" hidden="1">'SUIVI RETOURS PART 145'!$A$1:$K$594</definedName>
    <definedName name="Z_F47B1C47_CE5A_4F03_8710_D1290FB0E550_.wvu.FilterData" localSheetId="0" hidden="1">'SUIVI RETOURS PART 145'!$A$1:$K$595</definedName>
    <definedName name="Z_F4810D23_C425_4B59_A8EF_B12DF545D9B5_.wvu.FilterData" localSheetId="0" hidden="1">'SUIVI RETOURS PART 145'!$A$1:$K$602</definedName>
    <definedName name="Z_F4F940A1_648F_4C9A_9F9F_10D39EAED4EF_.wvu.FilterData" localSheetId="0" hidden="1">'SUIVI RETOURS PART 145'!$A$1:$K$592</definedName>
    <definedName name="Z_F5039691_F993_4276_869A_6BE30D6C9557_.wvu.FilterData" localSheetId="0" hidden="1">'SUIVI RETOURS PART 145'!$A$1:$K$593</definedName>
    <definedName name="Z_F521E92F_6306_4306_8A2D_704390AC847B_.wvu.FilterData" localSheetId="0" hidden="1">'SUIVI RETOURS PART 145'!$A$1:$K$1</definedName>
    <definedName name="Z_F54C0FB1_28BB_4065_893B_117B2DB74081_.wvu.FilterData" localSheetId="0" hidden="1">'SUIVI RETOURS PART 145'!$A$1:$K$1</definedName>
    <definedName name="Z_F5598F0A_EE02_4E32_BC91_49230A118108_.wvu.FilterData" localSheetId="0" hidden="1">'SUIVI RETOURS PART 145'!$A$1:$K$593</definedName>
    <definedName name="Z_F5E74B29_E059_49DA_9848_8B90BDDC4554_.wvu.FilterData" localSheetId="0" hidden="1">'SUIVI RETOURS PART 145'!$A$1:$K$593</definedName>
    <definedName name="Z_F5FC2A46_27E1_4734_873E_B4B54ECC3A62_.wvu.FilterData" localSheetId="0" hidden="1">'SUIVI RETOURS PART 145'!$A$1:$K$593</definedName>
    <definedName name="Z_F6C37FDF_5C20_48E3_AFF4_AFDC327EBB15_.wvu.FilterData" localSheetId="0" hidden="1">'SUIVI RETOURS PART 145'!$A$1:$K$598</definedName>
    <definedName name="Z_F71A8FB1_7F0F_4A0D_9C28_5BD0C2D728EE_.wvu.FilterData" localSheetId="0" hidden="1">'SUIVI RETOURS PART 145'!$A$1:$K$76</definedName>
    <definedName name="Z_F74082E1_03FE_4719_B382_3AA2C3E05765_.wvu.FilterData" localSheetId="0" hidden="1">'SUIVI RETOURS PART 145'!$A$1:$K$593</definedName>
    <definedName name="Z_F75F0682_C642_4727_B2C2_9B573F4B3099_.wvu.FilterData" localSheetId="0" hidden="1">'SUIVI RETOURS PART 145'!$A$1:$K$1</definedName>
    <definedName name="Z_F7AE7E97_C136_4C43_A56E_6646681803C9_.wvu.FilterData" localSheetId="0" hidden="1">'SUIVI RETOURS PART 145'!$A$1:$K$597</definedName>
    <definedName name="Z_F7BBA191_3AC0_454F_B358_C49885C35B16_.wvu.FilterData" localSheetId="0" hidden="1">'SUIVI RETOURS PART 145'!$A$1:$K$598</definedName>
    <definedName name="Z_F7F77983_C3F2_4BBA_BC2A_26EAF55D9426_.wvu.FilterData" localSheetId="0" hidden="1">'SUIVI RETOURS PART 145'!$A$1:$K$597</definedName>
    <definedName name="Z_F86677B0_1A60_4128_AEA3_C4B8E2FD0132_.wvu.FilterData" localSheetId="0" hidden="1">'SUIVI RETOURS PART 145'!$A$1:$K$602</definedName>
    <definedName name="Z_F94451BB_49BB_4E94_B779_D77D8D07352D_.wvu.FilterData" localSheetId="0" hidden="1">'SUIVI RETOURS PART 145'!$A$1:$K$602</definedName>
    <definedName name="Z_F94573EC_C57D_4397_A311_75269F5A9E1A_.wvu.Cols" localSheetId="0" hidden="1">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145'!#REF!,'SUIVI RETOURS PART 145'!#REF!</definedName>
    <definedName name="Z_F94573EC_C57D_4397_A311_75269F5A9E1A_.wvu.FilterData" localSheetId="0" hidden="1">'SUIVI RETOURS PART 145'!$A$1:$K$602</definedName>
    <definedName name="Z_F94573EC_C57D_4397_A311_75269F5A9E1A_.wvu.PrintArea" localSheetId="0" hidden="1">'SUIVI RETOURS PART 145'!$A$1:$B$15</definedName>
    <definedName name="Z_F9DD234E_7231_4B68_9D04_02B3BFE0ACB9_.wvu.FilterData" localSheetId="0" hidden="1">'SUIVI RETOURS PART 145'!$A$1:$K$592</definedName>
    <definedName name="Z_FA3EC21A_75C0_48E4_A0EA_DEA90D60F0DE_.wvu.FilterData" localSheetId="0" hidden="1">'SUIVI RETOURS PART 145'!$A$1:$K$597</definedName>
    <definedName name="Z_FA62DE10_54F1_412E_8A1B_D9F80D6D96C3_.wvu.FilterData" localSheetId="0" hidden="1">'SUIVI RETOURS PART 145'!$A$1:$K$604</definedName>
    <definedName name="Z_FA6516A6_8ABB_485E_969E_1A2EABAE582B_.wvu.FilterData" localSheetId="0" hidden="1">'SUIVI RETOURS PART 145'!$A$1:$K$602</definedName>
    <definedName name="Z_FA733B8A_6F33_4B23_9C1E_F7880C7EABE6_.wvu.FilterData" localSheetId="0" hidden="1">'SUIVI RETOURS PART 145'!$A$1:$P$1</definedName>
    <definedName name="Z_FAEA9515_302A_4458_BE45_8D4237C4A95A_.wvu.FilterData" localSheetId="0" hidden="1">'SUIVI RETOURS PART 145'!$A$1:$K$604</definedName>
    <definedName name="Z_FB1B470A_3FB8_4F24_8E14_3D3B32DF6DFF_.wvu.FilterData" localSheetId="0" hidden="1">'SUIVI RETOURS PART 145'!$A$1:$K$595</definedName>
    <definedName name="Z_FBAC0DD7_F63D_4EEA_A7EE_85B691C39784_.wvu.FilterData" localSheetId="0" hidden="1">'SUIVI RETOURS PART 145'!$A$1:$K$603</definedName>
    <definedName name="Z_FBAD6265_E6A9_4F8B_9072_CF30D7899B8E_.wvu.FilterData" localSheetId="0" hidden="1">'SUIVI RETOURS PART 145'!$A$1:$K$595</definedName>
    <definedName name="Z_FBB7C8D4_695E_439D_B2B3_145C5CC93179_.wvu.FilterData" localSheetId="0" hidden="1">'SUIVI RETOURS PART 145'!$A$1:$K$602</definedName>
    <definedName name="Z_FBCDAED2_38CE_4354_A803_2467DBBBAA9B_.wvu.FilterData" localSheetId="0" hidden="1">'SUIVI RETOURS PART 145'!$A$1:$K$602</definedName>
    <definedName name="Z_FC4CEA0A_82C9_454D_A67B_F5293DC64C8D_.wvu.FilterData" localSheetId="0" hidden="1">'SUIVI RETOURS PART 145'!$A$1:$K$602</definedName>
    <definedName name="Z_FCD789E2_5E55_444F_B1A1_BC1599A3E27D_.wvu.FilterData" localSheetId="0" hidden="1">'SUIVI RETOURS PART 145'!$A$1:$K$593</definedName>
    <definedName name="Z_FD4B85E5_2BCA_4A3F_81E1_D3BD756A279F_.wvu.FilterData" localSheetId="0" hidden="1">'SUIVI RETOURS PART 145'!$A$1:$K$602</definedName>
    <definedName name="Z_FD97FD59_D982_413C_B722_B85C94C20989_.wvu.FilterData" localSheetId="0" hidden="1">'SUIVI RETOURS PART 145'!$A$1:$K$602</definedName>
    <definedName name="Z_FDE8BA8C_115E_4A3D_B6C8_4C6A4D1FD540_.wvu.FilterData" localSheetId="0" hidden="1">'SUIVI RETOURS PART 145'!$A$1:$K$76</definedName>
    <definedName name="Z_FE001803_492C_44BB_87C3_DE851447FDC8_.wvu.FilterData" localSheetId="0" hidden="1">'SUIVI RETOURS PART 145'!$A$1:$K$594</definedName>
    <definedName name="Z_FE6FEB1A_1DBE_46DA_B4C4_4CCEA4864366_.wvu.FilterData" localSheetId="0" hidden="1">'SUIVI RETOURS PART 145'!$A$1:$K$593</definedName>
    <definedName name="Z_FF08B82C_BAAF_4833_8DC8_F1FCF5B72A8C_.wvu.FilterData" localSheetId="0" hidden="1">'SUIVI RETOURS PART 145'!$A$1:$K$598</definedName>
    <definedName name="Z_FF13D4C6_0DD4_4C6B_8E72_0A152AE6C4C0_.wvu.FilterData" localSheetId="0" hidden="1">'SUIVI RETOURS PART 145'!$A$1:$K$602</definedName>
    <definedName name="Z_FF3FD89D_08A6_407D_9428_9C2E05E8FA8F_.wvu.FilterData" localSheetId="0" hidden="1">'SUIVI RETOURS PART 145'!$A$1:$K$597</definedName>
    <definedName name="Z_FF5AA616_F452_442B_BD3D_DBFFA1867252_.wvu.FilterData" localSheetId="0" hidden="1">'SUIVI RETOURS PART 145'!$A$1:$K$597</definedName>
    <definedName name="Z_FF61E1AD_14A0_48B3_A3A1_AF3DE01F5747_.wvu.FilterData" localSheetId="0" hidden="1">'SUIVI RETOURS PART 145'!$A$1:$K$597</definedName>
    <definedName name="Z_FF8651DE_3F32_46CE_AECE_391882757642_.wvu.FilterData" localSheetId="0" hidden="1">'SUIVI RETOURS PART 145'!$A$1:$K$1</definedName>
    <definedName name="Z_FFB2D73C_6AD4_4215_BF65_B730D07CB9C9_.wvu.FilterData" localSheetId="0" hidden="1">'SUIVI RETOURS PART 145'!$A$1:$K$592</definedName>
    <definedName name="Z_FFCBBF7F_0FCB_4056_BCE5_435D035600F1_.wvu.FilterData" localSheetId="0" hidden="1">'SUIVI RETOURS PART 145'!$A$1:$K$604</definedName>
    <definedName name="Z_FFCBCC60_777E_4619_84B3_80971DF95AEA_.wvu.FilterData" localSheetId="0" hidden="1">'SUIVI RETOURS PART 145'!$A$1:$K$1</definedName>
  </definedNames>
  <calcPr calcId="162913"/>
  <customWorkbookViews>
    <customWorkbookView name="Jonathan BEMMER - Affichage personnalisé" guid="{75CF0FD7-CA94-46BC-90EC-734C5DB63123}" mergeInterval="0" personalView="1" maximized="1" xWindow="1272" yWindow="-64" windowWidth="1936" windowHeight="1096" tabRatio="302" activeSheetId="1"/>
    <customWorkbookView name="Marie-Christine MAZUY - Affichage personnalisé" guid="{3E1E3DA4-ADDD-48A2-96B0-71AC80922D81}" mergeInterval="0" personalView="1" maximized="1" xWindow="-8" yWindow="-8" windowWidth="1936" windowHeight="1066" activeSheetId="1"/>
    <customWorkbookView name="Muriel LAM - Affichage personnalisé" guid="{E78D0C89-85FC-4FC2-B0F1-2396E0970B7F}" mergeInterval="0" personalView="1" windowWidth="1920" windowHeight="1046" activeSheetId="1"/>
    <customWorkbookView name="Kevin BAUDUSSEAU - Affichage personnalisé" guid="{B4CAEC8A-2F62-4622-B41D-E543D429815F}" mergeInterval="0" personalView="1" maximized="1" xWindow="-9" yWindow="-9" windowWidth="1938" windowHeight="1050" tabRatio="599" activeSheetId="1"/>
    <customWorkbookView name="Valerie BRUNET - Affichage personnalisé" guid="{2149E9B7-4BE4-4BE0-A5D8-6E0C12A2DFB1}" mergeInterval="0" personalView="1" maximized="1" xWindow="-8" yWindow="-8" windowWidth="1936" windowHeight="1053" activeSheetId="1"/>
    <customWorkbookView name="Celine CHARRAULT - Affichage personnalisé" guid="{959FFF86-C011-49AD-A7BF-0CF802ED637A}" mergeInterval="0" personalView="1" maximized="1" xWindow="1911" yWindow="-9" windowWidth="1938" windowHeight="1098" activeSheetId="1"/>
    <customWorkbookView name="Kevin SALERNO - Affichage personnalisé" guid="{4B7DAF0E-6527-443E-A5C7-1C98A64552A9}" mergeInterval="0" personalView="1" maximized="1" xWindow="-8" yWindow="-8" windowWidth="1936" windowHeight="1056" activeSheetId="1"/>
    <customWorkbookView name="BrahimTABANE - Affichage personnalisé" guid="{F1308C8D-43D2-4DF2-A30D-01995B4DF8EC}" mergeInterval="0" personalView="1" maximized="1" xWindow="-8" yWindow="-8" windowWidth="1936" windowHeight="1056" activeSheetId="1"/>
    <customWorkbookView name="Sophie VIGNOLET - Affichage personnalisé" guid="{A8AA34A6-523F-4D5B-A050-1C0E7D009F41}" mergeInterval="0" personalView="1" maximized="1" xWindow="-9" yWindow="-9" windowWidth="1618" windowHeight="870" activeSheetId="1"/>
    <customWorkbookView name="Wilfried CORDILLOT - Affichage personnalisé" guid="{60341444-BACE-4FC7-B2CB-D9923C85D4CE}" mergeInterval="0" personalView="1" maximized="1" xWindow="-8" yWindow="-8" windowWidth="1936" windowHeight="1056" activeSheetId="1"/>
    <customWorkbookView name="Mikael BONNIN - Affichage personnalisé" guid="{7F0B4089-BD67-4E5F-9C07-EE0A78410DE4}" mergeInterval="0" personalView="1" maximized="1" xWindow="-8" yWindow="-8" windowWidth="1936" windowHeight="1056" activeSheetId="1"/>
    <customWorkbookView name="Dorian DELAVEAUD - Affichage personnalisé" guid="{A8F91544-908D-4294-B60E-F9F7E849C422}" mergeInterval="0" personalView="1" maximized="1" xWindow="-8" yWindow="-8" windowWidth="1936" windowHeight="1056" tabRatio="302" activeSheetId="1"/>
    <customWorkbookView name="Mickael ELIE - Affichage personnalisé" guid="{83C9603E-EFDD-4750-A73C-BEC4C0437775}" mergeInterval="0" personalView="1" maximized="1" xWindow="-8" yWindow="-8" windowWidth="1936" windowHeight="1056" tabRatio="594" activeSheetId="1"/>
    <customWorkbookView name="Florence LAGNEAU - Affichage personnalisé" guid="{B728FC6A-539F-4893-A6EB-8449AB0E5E53}" mergeInterval="0" personalView="1" maximized="1" xWindow="-8" yWindow="-8" windowWidth="1936" windowHeight="1056" activeSheetId="1"/>
    <customWorkbookView name="Riad OUDJANI - Affichage personnalisé" guid="{4A81B524-D29E-4721-96C7-B0E3746CC0EA}" mergeInterval="0" personalView="1" maximized="1" xWindow="-8" yWindow="-8" windowWidth="1936" windowHeight="1056" activeSheetId="1"/>
    <customWorkbookView name="Stephanie ALAPHILIPPE - Affichage personnalisé" guid="{3EAD4DF7-0705-44A4-825A-49A6EEC207BA}" mergeInterval="0" personalView="1" maximized="1" xWindow="-8" yWindow="-8" windowWidth="1936" windowHeight="1056" activeSheetId="1"/>
    <customWorkbookView name="Nathalie LEBLANC - Affichage personnalisé" guid="{6200E083-3518-4FD8-9775-B2BFC90CAAAC}" mergeInterval="0" personalView="1" maximized="1" xWindow="-8" yWindow="-8" windowWidth="1936" windowHeight="1056" activeSheetId="1"/>
    <customWorkbookView name="Pierre-Alain BREGER - Affichage personnalisé" guid="{82D6F19A-2247-417F-B5BF-5905FE0B0BB0}" mergeInterval="0" personalView="1" maximized="1" xWindow="-8" yWindow="-8" windowWidth="1936" windowHeight="1056" activeSheetId="1"/>
    <customWorkbookView name="Alexis DUMINIL - Affichage personnalisé" guid="{A7CE2235-5E05-4725-A163-C4B51C7159DC}" mergeInterval="0" personalView="1" maximized="1" windowWidth="1916" windowHeight="815" activeSheetId="1"/>
    <customWorkbookView name="Eric BOCCIA - Affichage personnalisé" guid="{146B59A8-CC40-4B25-BD47-7AB0764EEA90}" mergeInterval="0" personalView="1" maximized="1" xWindow="-8" yWindow="-8" windowWidth="1936" windowHeight="1056" activeSheetId="1" showComments="commIndAndComment"/>
    <customWorkbookView name="Gwladys DESRIER - Affichage personnalisé" guid="{76FEAB23-9B4D-4738-96DD-BECBCC9CBFA6}" mergeInterval="0" personalView="1" maximized="1" xWindow="-8" yWindow="-8" windowWidth="1936" windowHeight="1056" tabRatio="396" activeSheetId="1"/>
    <customWorkbookView name="Florian COUTURIER - Affichage personnalisé" guid="{DEB018CF-7BF4-475E-8B32-E349ECF92A04}" mergeInterval="0" personalView="1" maximized="1" xWindow="-8" yWindow="-8" windowWidth="1936" windowHeight="1056" tabRatio="303" activeSheetId="1"/>
    <customWorkbookView name="ADV - TAT Dépassé SAE" guid="{47D7A561-04FA-496D-99D3-F11C3500EF1F}" maximized="1" xWindow="-8" yWindow="-8" windowWidth="1936" windowHeight="1056" activeSheetId="1"/>
    <customWorkbookView name="MLM - TAT" guid="{F94573EC-C57D-4397-A311-75269F5A9E1A}" maximized="1" xWindow="-9" yWindow="-9" windowWidth="1938" windowHeight="1064" activeSheetId="1"/>
    <customWorkbookView name="Joffrey PATRIGEON - Affichage personnalisé" guid="{9685FCD3-9DBD-4CB3-A6F6-BDDEEC4C49BB}" mergeInterval="0" personalView="1" maximized="1" xWindow="-9" yWindow="-9" windowWidth="1938" windowHeight="1048" activeSheetId="1"/>
    <customWorkbookView name="Part145 USERS - Affichage personnalisé" guid="{82171D8B-EEB8-41DA-B72B-D9813FFDF5A8}" mergeInterval="0" personalView="1" maximized="1" windowWidth="1276" windowHeight="799" tabRatio="302" activeSheetId="1"/>
    <customWorkbookView name="reception" guid="{6CEE0FE6-D56C-409A-B509-12DDC363A785}" maximized="1" xWindow="-9" yWindow="-9" windowWidth="1938" windowHeight="1050" activeSheetId="1"/>
    <customWorkbookView name="NLC devis" guid="{45EF33AC-0657-4429-B7A7-8D5DA02A0D11}" maximized="1" xWindow="-8" yWindow="-8" windowWidth="1936" windowHeight="1056" activeSheetId="1"/>
    <customWorkbookView name="MLM - Réception" guid="{2850D425-3D95-4434-8EAC-BD70295DD8D8}" maximized="1" xWindow="-9" yWindow="-9" windowWidth="1938" windowHeight="1064" activeSheetId="1"/>
    <customWorkbookView name="ADV - DEVIS SAE" guid="{786CC64E-521F-470E-87A0-40132303EF9C}" maximized="1" xWindow="-8" yWindow="-8" windowWidth="1936" windowHeight="1056" activeSheetId="1"/>
    <customWorkbookView name="Sebastian NAYLOR - Affichage personnalisé" guid="{69445DFE-C158-4C15-A2F2-C60A1AFA4E89}" mergeInterval="0" personalView="1" maximized="1" windowWidth="1916" windowHeight="775" activeSheetId="1"/>
    <customWorkbookView name="ADV - Réceptions SAE" guid="{716F4F2E-7649-414B-BCF8-341E6DA90AAB}" maximized="1" xWindow="-8" yWindow="-8" windowWidth="1936" windowHeight="1056" activeSheetId="1"/>
    <customWorkbookView name="sortie planning" guid="{BA1C8021-4D0A-4612-850B-B20ECC965775}" maximized="1" xWindow="-9" yWindow="-9" windowWidth="1938" windowHeight="1064" activeSheetId="1"/>
    <customWorkbookView name="Guillaume FERRET - Affichage personnalisé" guid="{C561A5D7-C0C7-4077-B922-57EF557BFC7F}" mergeInterval="0" personalView="1" maximized="1" xWindow="-8" yWindow="-8" windowWidth="1936" windowHeight="1056" tabRatio="302" activeSheetId="1"/>
    <customWorkbookView name="ADV - Envoi devis" guid="{4E65AABC-B62A-4E57-8AC7-DC1356A9A913}" maximized="1" xWindow="-8" yWindow="-8" windowWidth="1936" windowHeight="1056" activeSheetId="1" showObjects="none"/>
    <customWorkbookView name="ADV - FACTURATION" guid="{4ABFBFB3-54F1-4A0F-8089-F3EFA471B07C}" maximized="1" xWindow="-8" yWindow="-8" windowWidth="1936" windowHeight="1056" activeSheetId="1"/>
    <customWorkbookView name="ADV 145" guid="{54594D49-D835-460C-AECC-0385E58EE410}" maximized="1" xWindow="-9" yWindow="-9" windowWidth="1938" windowHeight="1064" activeSheetId="1"/>
    <customWorkbookView name="NLC" guid="{D27FE624-10B5-4B5E-A64C-120754162CB1}" maximized="1" xWindow="-8" yWindow="-8" windowWidth="1936" windowHeight="1056" activeSheetId="1"/>
    <customWorkbookView name="SORTIE BL" guid="{9191075D-CC3A-4378-AEAE-D6524DBD742F}" maximized="1" xWindow="-8" yWindow="-8" windowWidth="1936" windowHeight="1056" activeSheetId="1"/>
    <customWorkbookView name="Aurelie LARUELLE - Affichage personnalisé" guid="{D19F14AD-4D80-49A4-BA4D-F32DF61B1496}" mergeInterval="0" personalView="1" maximized="1" xWindow="-9" yWindow="-9" windowWidth="1938" windowHeight="1050" activeSheetId="1"/>
    <customWorkbookView name="MLM - envoi devis" guid="{E80F458D-8FAD-4A01-A609-26140E77F96A}" maximized="1" xWindow="-9" yWindow="-9" windowWidth="1938" windowHeight="1064" activeSheetId="1"/>
    <customWorkbookView name="MLM - sortie planning" guid="{28C02DC2-A3DD-4BAC-B8A8-8149A700ABD0}" maximized="1" xWindow="-9" yWindow="-9" windowWidth="1938" windowHeight="1064" activeSheetId="1"/>
    <customWorkbookView name="ADV - Facturation SAE" guid="{7336E4CB-D97A-4C77-AFDD-A6EB281015B6}" maximized="1" xWindow="-8" yWindow="-8" windowWidth="1936" windowHeight="1056" activeSheetId="1"/>
    <customWorkbookView name="ADV - OOB SAE" guid="{96EF5EDB-C3E2-4442-9853-C4B612D7361F}" maximized="1" xWindow="-8" yWindow="-8" windowWidth="1936" windowHeight="1056" activeSheetId="1"/>
    <customWorkbookView name="MLM - OOB" guid="{05FC3577-E1BD-417B-9B93-E03AE7D1D464}" maximized="1" xWindow="-9" yWindow="-9" windowWidth="1938" windowHeight="1064" activeSheetId="1"/>
    <customWorkbookView name="Bruno CISSE - Affichage personnalisé" guid="{CD81A144-4535-433E-BE94-BE306EE8A870}" mergeInterval="0" personalView="1" maximized="1" xWindow="-8" yWindow="-8" windowWidth="1936" windowHeight="1056" activeSheetId="1"/>
    <customWorkbookView name="MLM - Devis" guid="{17B874A6-8D1B-4EF7-81D7-6EE04D1477E0}" maximized="1" xWindow="-9" yWindow="-9" windowWidth="1938" windowHeight="1064" activeSheetId="1"/>
    <customWorkbookView name="Part145.USER - Affichage personnalisé" guid="{7A8F13A0-9726-488F-9075-F0FD8023E979}" mergeInterval="0" personalView="1" maximized="1" windowWidth="1916" windowHeight="855" tabRatio="302" activeSheetId="1"/>
    <customWorkbookView name="Arnaud JEANNE - Affichage personnalisé" guid="{3EA1246E-32E8-4CC6-8DBF-B942F3381D9F}" mergeInterval="0" personalView="1" maximized="1" xWindow="-8" yWindow="-8" windowWidth="1936" windowHeight="1056" activeSheetId="1"/>
    <customWorkbookView name="Aurore HEPBURN - Affichage personnalisé" guid="{6702C68A-D612-4157-A688-4B044F78FD8D}" mergeInterval="0" personalView="1" maximized="1" xWindow="-8" yWindow="-8" windowWidth="1936" windowHeight="1056" activeSheetId="1"/>
    <customWorkbookView name="MLM - Expé extract" guid="{75EE9442-9A5E-4858-B5A4-699E893F634E}" maximized="1" xWindow="-9" yWindow="-9" windowWidth="1938" windowHeight="1064" activeSheetId="1"/>
    <customWorkbookView name="Stephanie DEGRELLE - Affichage personnalisé" guid="{4A5D8AAA-3B7A-4E54-B464-DDAA2F7F749A}" mergeInterval="0" personalView="1" maximized="1" xWindow="-9" yWindow="-1089" windowWidth="1938" windowHeight="1098" activeSheetId="1"/>
    <customWorkbookView name="Cedric BLANCHET - Affichage personnalisé" guid="{4A9B7EE6-C93E-450B-8A73-994BA7968716}" mergeInterval="0" personalView="1" maximized="1" windowWidth="1916" windowHeight="874" tabRatio="302" activeSheetId="1"/>
    <customWorkbookView name="Victor PELLET - Affichage personnalisé" guid="{604BD20E-CE29-4F3E-A7CF-EA17118E2804}" mergeInterval="0" personalView="1" maximized="1" xWindow="-1929" yWindow="-9" windowWidth="1938" windowHeight="1098" activeSheetId="1"/>
    <customWorkbookView name="Stephane HERAULT - Affichage personnalisé" guid="{4510FB5A-A217-46C5-9C1C-52A2E79AD42A}" mergeInterval="0" personalView="1" maximized="1" xWindow="1912" yWindow="-16" windowWidth="1936" windowHeight="1066" tabRatio="323" activeSheetId="1"/>
    <customWorkbookView name="Noemie BLANCHANDIN - Affichage personnalisé" guid="{F100D550-8A57-4A7F-84EA-6F3AC8A03DE3}" mergeInterval="0" personalView="1" maximized="1" xWindow="-9" yWindow="-9" windowWidth="1938" windowHeight="1050" activeSheetId="1"/>
  </customWorkbookViews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IA21" i="4" l="1"/>
  <c r="IB21" i="4" s="1"/>
  <c r="HZ21" i="4"/>
  <c r="HY21" i="4"/>
  <c r="HX21" i="4"/>
  <c r="HW21" i="4"/>
  <c r="HV21" i="4"/>
  <c r="HU21" i="4"/>
  <c r="HT21" i="4"/>
  <c r="HS21" i="4"/>
  <c r="HR21" i="4"/>
  <c r="HQ21" i="4"/>
  <c r="HP21" i="4"/>
  <c r="HO21" i="4"/>
  <c r="HN21" i="4"/>
  <c r="HE21" i="4"/>
  <c r="GK21" i="4"/>
  <c r="GJ21" i="4"/>
  <c r="GI21" i="4"/>
  <c r="GH21" i="4"/>
  <c r="CC21" i="4"/>
  <c r="B21" i="4" s="1"/>
  <c r="BS21" i="4"/>
  <c r="R21" i="4"/>
  <c r="Q21" i="4"/>
  <c r="HM21" i="4" s="1"/>
  <c r="O21" i="4"/>
  <c r="N21" i="4"/>
  <c r="M21" i="4"/>
  <c r="P21" i="4" s="1"/>
  <c r="G21" i="4"/>
  <c r="D21" i="4"/>
  <c r="GB21" i="4" s="1"/>
  <c r="S21" i="4" l="1"/>
  <c r="IC21" i="4" s="1"/>
  <c r="FS21" i="4"/>
  <c r="BO21" i="4"/>
  <c r="J3" i="1" l="1"/>
  <c r="V7" i="3" l="1"/>
  <c r="V6" i="3"/>
  <c r="V5" i="3"/>
  <c r="V4" i="3"/>
  <c r="V3" i="3"/>
  <c r="V2" i="3"/>
</calcChain>
</file>

<file path=xl/sharedStrings.xml><?xml version="1.0" encoding="utf-8"?>
<sst xmlns="http://schemas.openxmlformats.org/spreadsheetml/2006/main" count="3535" uniqueCount="1604">
  <si>
    <t>REGLES D'UTILISATION DU FICHIER</t>
  </si>
  <si>
    <t>Ne pas insérer de lignes</t>
  </si>
  <si>
    <t>Ne pas supprimer de lignes</t>
  </si>
  <si>
    <t>Ne pas utiliser le copier-coller</t>
  </si>
  <si>
    <t>Ne pas utiliser le glisser-déposer</t>
  </si>
  <si>
    <t>Effacer les filtres avant enregistrement pour fermeture</t>
  </si>
  <si>
    <t>Ne pas modifier les intitulés de colonnes</t>
  </si>
  <si>
    <t>Fermer le fichier quand on ne l'utilise pas</t>
  </si>
  <si>
    <t xml:space="preserve">Dans le champ spécifique : indiquer blocage  + ref </t>
  </si>
  <si>
    <t>En cas d'anomalie, ne pas enregistrer sur le réseau, faire une copie en local, et prévenir immédiatement le Responsable de Service ou le Service Informatique</t>
  </si>
  <si>
    <t>Activity</t>
  </si>
  <si>
    <t>Admission</t>
  </si>
  <si>
    <t>Customer</t>
  </si>
  <si>
    <t>Program + sub program</t>
  </si>
  <si>
    <t>Release certificates</t>
  </si>
  <si>
    <t>Warranty Period</t>
  </si>
  <si>
    <t>Type of repair</t>
  </si>
  <si>
    <t>Services</t>
  </si>
  <si>
    <t>Liability</t>
  </si>
  <si>
    <t>Operator</t>
  </si>
  <si>
    <t>Liste classique</t>
  </si>
  <si>
    <t>P/N</t>
  </si>
  <si>
    <t>Famille</t>
  </si>
  <si>
    <t>Désignation</t>
  </si>
  <si>
    <t>TPS DIAG</t>
  </si>
  <si>
    <t>TPS REPAR</t>
  </si>
  <si>
    <t>TPS CTRL</t>
  </si>
  <si>
    <t>EMBALLAGE</t>
  </si>
  <si>
    <t>TOTAL</t>
  </si>
  <si>
    <t>ASTRONICS
numéro semaine</t>
  </si>
  <si>
    <t>ASTRONICS
numéro mois</t>
  </si>
  <si>
    <t>MANQUANT</t>
  </si>
  <si>
    <t>LOGISTIQUE</t>
  </si>
  <si>
    <t>ALS</t>
  </si>
  <si>
    <t>Definitive</t>
  </si>
  <si>
    <t>AERO SEATING TECHNOLOGIES</t>
  </si>
  <si>
    <t>A310_MSN550_CASA</t>
  </si>
  <si>
    <t>CoC</t>
  </si>
  <si>
    <t>Out of warranty</t>
  </si>
  <si>
    <t>No Fault Found</t>
  </si>
  <si>
    <t>FOC</t>
  </si>
  <si>
    <t>Customer default</t>
  </si>
  <si>
    <t>ABO</t>
  </si>
  <si>
    <t>YES</t>
  </si>
  <si>
    <t>P31002</t>
  </si>
  <si>
    <t>MOTION</t>
  </si>
  <si>
    <t>L4T</t>
  </si>
  <si>
    <t>CLIENT</t>
  </si>
  <si>
    <t>A FAIRE</t>
  </si>
  <si>
    <t>S-ALS</t>
  </si>
  <si>
    <t>Temporary</t>
  </si>
  <si>
    <t>AIR ASIA</t>
  </si>
  <si>
    <t>A310_MSN551_CASA</t>
  </si>
  <si>
    <t>FORM 1</t>
  </si>
  <si>
    <t>Under warranty</t>
  </si>
  <si>
    <t>Repair</t>
  </si>
  <si>
    <t>Commercial gift</t>
  </si>
  <si>
    <t>Not defined</t>
  </si>
  <si>
    <t>ADL</t>
  </si>
  <si>
    <t>NO</t>
  </si>
  <si>
    <t>P31005</t>
  </si>
  <si>
    <t>L2T</t>
  </si>
  <si>
    <t>ECU</t>
  </si>
  <si>
    <t>S-VIP</t>
  </si>
  <si>
    <t>AIR France</t>
  </si>
  <si>
    <t>A310-300_MSN TBD_PERIGREEN</t>
  </si>
  <si>
    <t>Warranty on repair</t>
  </si>
  <si>
    <t>Repair &amp; transformation</t>
  </si>
  <si>
    <t>Invoiced</t>
  </si>
  <si>
    <t>PGA default</t>
  </si>
  <si>
    <t>AJE</t>
  </si>
  <si>
    <t>P31010</t>
  </si>
  <si>
    <t>KEYBOARD</t>
  </si>
  <si>
    <t>DOCUMENTAIRE</t>
  </si>
  <si>
    <t>FAIT/COMPLET</t>
  </si>
  <si>
    <t>VIP</t>
  </si>
  <si>
    <t>AIRBUS CORPORATE JET CENTRE</t>
  </si>
  <si>
    <t>A318_MSN3238_TBD</t>
  </si>
  <si>
    <t>Standard exchange</t>
  </si>
  <si>
    <t>BCI</t>
  </si>
  <si>
    <t>P31010-M01</t>
  </si>
  <si>
    <t>LIGHTING</t>
  </si>
  <si>
    <t>AIRBUS INTERIORS SERVICES</t>
  </si>
  <si>
    <t>A319_MOCKUP_TBD</t>
  </si>
  <si>
    <t>Transformation</t>
  </si>
  <si>
    <t>BTE</t>
  </si>
  <si>
    <t>P31013-M010</t>
  </si>
  <si>
    <t>OTHER</t>
  </si>
  <si>
    <t>MULTIPLE</t>
  </si>
  <si>
    <t>AIRINMAR LIMITED</t>
  </si>
  <si>
    <t>A319_MSN TBD_A7-AFE</t>
  </si>
  <si>
    <t>Unrepairable</t>
  </si>
  <si>
    <t>CBL</t>
  </si>
  <si>
    <t>P31013-M020</t>
  </si>
  <si>
    <t>OUTILLAGE</t>
  </si>
  <si>
    <t>AL SALAM</t>
  </si>
  <si>
    <t>A319_MSN TBD_CJ CIRCLE</t>
  </si>
  <si>
    <t>CTY</t>
  </si>
  <si>
    <t>P31014A030</t>
  </si>
  <si>
    <t>QUALITE</t>
  </si>
  <si>
    <t>AL SLAM 319 LTD</t>
  </si>
  <si>
    <t>A319_MSN1335_A7-HHJ</t>
  </si>
  <si>
    <t>DDD</t>
  </si>
  <si>
    <t>P31014-A060</t>
  </si>
  <si>
    <t>SI</t>
  </si>
  <si>
    <t>ALL NIPPON AIRWAYS CO LTD</t>
  </si>
  <si>
    <t>A319_MSN1335_QATAR</t>
  </si>
  <si>
    <t>DLD</t>
  </si>
  <si>
    <t>P31014-B030</t>
  </si>
  <si>
    <t>ALPHA STAR Aviation Services</t>
  </si>
  <si>
    <t>A319_MSN1485_CASTA</t>
  </si>
  <si>
    <t>EBA</t>
  </si>
  <si>
    <t>P31014-B060</t>
  </si>
  <si>
    <t>AMAC AEROSPACE</t>
  </si>
  <si>
    <t>A319_MSN1556_CASA</t>
  </si>
  <si>
    <t>FCR</t>
  </si>
  <si>
    <t>P31014-M010</t>
  </si>
  <si>
    <t>AMIRI FLIGHT</t>
  </si>
  <si>
    <t>A319_MSN1589_HEAT</t>
  </si>
  <si>
    <t>FLU</t>
  </si>
  <si>
    <t>P31014-M020</t>
  </si>
  <si>
    <t xml:space="preserve">ASSOCIATED AIR CENTER </t>
  </si>
  <si>
    <t>A319_MSN2192_AIGLE_TU-VAS</t>
  </si>
  <si>
    <t>FMN</t>
  </si>
  <si>
    <t>P31015A020</t>
  </si>
  <si>
    <t>A319_MSN2421_ALSALAM</t>
  </si>
  <si>
    <t>JBR</t>
  </si>
  <si>
    <t>P31015-B020</t>
  </si>
  <si>
    <t>B/E AEROSPACE INC.</t>
  </si>
  <si>
    <t>A319_MSN2421_VP-CCJ</t>
  </si>
  <si>
    <t>KBU</t>
  </si>
  <si>
    <t>P31015-M010</t>
  </si>
  <si>
    <t>B/E AEROSPACE UK (LB)</t>
  </si>
  <si>
    <t>A319_MSN3243_ALF</t>
  </si>
  <si>
    <t>KSO</t>
  </si>
  <si>
    <t>P31021A010</t>
  </si>
  <si>
    <t>CHINA AIRLINES</t>
  </si>
  <si>
    <t>A319_MSN3243_ALF_RET1</t>
  </si>
  <si>
    <t>MBO</t>
  </si>
  <si>
    <t>P31021B010</t>
  </si>
  <si>
    <t>DAFS</t>
  </si>
  <si>
    <t>A319_MSN3356_NEXUS (RESIDENCE)</t>
  </si>
  <si>
    <t>MCM</t>
  </si>
  <si>
    <t>P31023A010</t>
  </si>
  <si>
    <t>DASSAULT AVIATION MERIGNAC</t>
  </si>
  <si>
    <t>A319_MSN3513_BGP1</t>
  </si>
  <si>
    <t>SNR</t>
  </si>
  <si>
    <t>P31023A020</t>
  </si>
  <si>
    <t>DUNCAN AVIATION</t>
  </si>
  <si>
    <t>A319_MSN3632_BGP2</t>
  </si>
  <si>
    <t>STD</t>
  </si>
  <si>
    <t>P31023B010</t>
  </si>
  <si>
    <t>EADS SOGERMA</t>
  </si>
  <si>
    <t>A319_MSN3826_ACROPOLIS</t>
  </si>
  <si>
    <t>VLU</t>
  </si>
  <si>
    <t>P31023B020</t>
  </si>
  <si>
    <t>EGYPTAIR</t>
  </si>
  <si>
    <t>A319_MSN3994 - A7-MHH.</t>
  </si>
  <si>
    <t>WCT</t>
  </si>
  <si>
    <t>P31202</t>
  </si>
  <si>
    <t>R4T</t>
  </si>
  <si>
    <t>EUROPAVIA</t>
  </si>
  <si>
    <t>A319_MSN3994_LNG</t>
  </si>
  <si>
    <t>P31202-M02</t>
  </si>
  <si>
    <t>IACOBUCCI HF AEROSPACE</t>
  </si>
  <si>
    <t>A319_MSN3994_ORION</t>
  </si>
  <si>
    <t>P31202-M03</t>
  </si>
  <si>
    <t>IBERIA</t>
  </si>
  <si>
    <t>A319_MSN4024_METROPOLE 1</t>
  </si>
  <si>
    <t>P31202-M06</t>
  </si>
  <si>
    <t>JAMCO CORPORATION</t>
  </si>
  <si>
    <t>A319_MSN4042_HNA</t>
  </si>
  <si>
    <t>P31203</t>
  </si>
  <si>
    <t>JAPAN AIRLINES INTERNATIONAL CO LTD</t>
  </si>
  <si>
    <t>A319_MSN4114_QAF</t>
  </si>
  <si>
    <t>P31203-A010</t>
  </si>
  <si>
    <t>JCB AERO</t>
  </si>
  <si>
    <t>A319_MSN4151_SOPHAR</t>
  </si>
  <si>
    <t>P31203-M01</t>
  </si>
  <si>
    <t>JET AVIATION BASEL AG</t>
  </si>
  <si>
    <t>A319_MSN4228_BELAIR</t>
  </si>
  <si>
    <t>P31203-M02</t>
  </si>
  <si>
    <t>KOREAN AIR</t>
  </si>
  <si>
    <t>A319_MSN4319_OPTIMA</t>
  </si>
  <si>
    <t>P31206-A010</t>
  </si>
  <si>
    <t>LUFTHANSA TECHNIK AG FRANKFURT</t>
  </si>
  <si>
    <t>A319_MSN4353_AIMS</t>
  </si>
  <si>
    <t>P31206-A020</t>
  </si>
  <si>
    <t>LUFTHANSA TECHNIK AG HAMBURG</t>
  </si>
  <si>
    <t>A319_MSN4470_2A</t>
  </si>
  <si>
    <t>P31206-M01</t>
  </si>
  <si>
    <t>OPTIMARES</t>
  </si>
  <si>
    <t>A319_MSN4679_METROPOLE 2</t>
  </si>
  <si>
    <t>P31206-M02</t>
  </si>
  <si>
    <t>PAC Seating Systems</t>
  </si>
  <si>
    <t>A319_MSN4768_LAGUNA BLANCA</t>
  </si>
  <si>
    <t>P31206-M03</t>
  </si>
  <si>
    <t>PGA</t>
  </si>
  <si>
    <t>A319_MSN4822_UAE</t>
  </si>
  <si>
    <t>P31213-A000</t>
  </si>
  <si>
    <t>QATAR AIRWAYS</t>
  </si>
  <si>
    <t>A319_MSN5445_HIGHLAND</t>
  </si>
  <si>
    <t>P31213A020</t>
  </si>
  <si>
    <t>RECARO AIRCRAFT SEATING</t>
  </si>
  <si>
    <t>A319_MSN5768_BUTTERFLY</t>
  </si>
  <si>
    <t>P31213-B000</t>
  </si>
  <si>
    <t>RECARO AIRCRAFT SEATING (US)</t>
  </si>
  <si>
    <t>A319_MSN5792_CANDY</t>
  </si>
  <si>
    <t>P31214-A020</t>
  </si>
  <si>
    <t>ROYAL AIR MAROC</t>
  </si>
  <si>
    <t>A319_MSN6112_RTAF</t>
  </si>
  <si>
    <t>P31214-B010</t>
  </si>
  <si>
    <t>ROYAL JET</t>
  </si>
  <si>
    <t>A319_MSNTBD_PALACE</t>
  </si>
  <si>
    <t>P31302-M020</t>
  </si>
  <si>
    <t>R3T</t>
  </si>
  <si>
    <t>RUAG AVIATION</t>
  </si>
  <si>
    <t>A320_MSN2165_NAS</t>
  </si>
  <si>
    <t>P31302-M030</t>
  </si>
  <si>
    <t>RUSAVIAINTER</t>
  </si>
  <si>
    <t>A320_MSN2403_A6 DLM</t>
  </si>
  <si>
    <t>P31302-M060</t>
  </si>
  <si>
    <t>SABENA TECHNICS DNR</t>
  </si>
  <si>
    <t>A320_MSN2403_SAAD</t>
  </si>
  <si>
    <t>SAFRAN SEATS France</t>
  </si>
  <si>
    <t>A320_MSN2403_SAAD_RET1</t>
  </si>
  <si>
    <t>P31310-B020</t>
  </si>
  <si>
    <t>SAFRAN SEATS GB LIMITED</t>
  </si>
  <si>
    <t>A320_MSN3164_HZ-A2</t>
  </si>
  <si>
    <t>P31310-M000</t>
  </si>
  <si>
    <t>SAFRAN SEATS USA LLC</t>
  </si>
  <si>
    <t>A320_MSN3164_SHININGSTAR1</t>
  </si>
  <si>
    <t>P31310-M010</t>
  </si>
  <si>
    <t>SILK WAY BUSINESS AVIATION</t>
  </si>
  <si>
    <t>A320_MSN3379_AMIRIFLIGHT</t>
  </si>
  <si>
    <t>P31311A010</t>
  </si>
  <si>
    <t>L3T</t>
  </si>
  <si>
    <t>SINGAPORE AIRLINES (SIA)</t>
  </si>
  <si>
    <t>A320_MSN4170_QATAR</t>
  </si>
  <si>
    <t>P31313A010</t>
  </si>
  <si>
    <t>SKY PRIME AVIATION SERVICES</t>
  </si>
  <si>
    <t>A320_MSN5255_ALSAFAR</t>
  </si>
  <si>
    <t>SR TECHNICS</t>
  </si>
  <si>
    <t>A320_MSN764_SHININGSTAR2</t>
  </si>
  <si>
    <t>P31313-B010</t>
  </si>
  <si>
    <t>STELIA AEROSPACE</t>
  </si>
  <si>
    <t>A320_MSN927_A7-AAG</t>
  </si>
  <si>
    <t>P32003</t>
  </si>
  <si>
    <t>TAG AVIATION</t>
  </si>
  <si>
    <t>A320_MSNTBD_TBD</t>
  </si>
  <si>
    <t>P32003-M01</t>
  </si>
  <si>
    <t xml:space="preserve">TAG AVIATION LTD </t>
  </si>
  <si>
    <t>A320-232_MSN2566_OMAN ROYAL FLIGHT</t>
  </si>
  <si>
    <t>P32006</t>
  </si>
  <si>
    <t>TAT SABENA TECHNICS BOD</t>
  </si>
  <si>
    <t>A330_MSN240_P710</t>
  </si>
  <si>
    <t>P32008</t>
  </si>
  <si>
    <t>THOMPSON AERO SEATING LTD</t>
  </si>
  <si>
    <t>A330_MSN487_MUSHAIRIB</t>
  </si>
  <si>
    <t>P32008-A010</t>
  </si>
  <si>
    <t>UTC AEROSPACES SYSTEMS</t>
  </si>
  <si>
    <t>A340_MSN495_DAWLAT</t>
  </si>
  <si>
    <t>P32100</t>
  </si>
  <si>
    <t>VEMINA AVIAPRESTIGE LTD</t>
  </si>
  <si>
    <t>A340-200_MSN TBD_CHRYSALIS</t>
  </si>
  <si>
    <t>P32300A010</t>
  </si>
  <si>
    <t>VISION SYSTEMS AERONAUTICS</t>
  </si>
  <si>
    <t>A340-300_MSN955_OLBIA</t>
  </si>
  <si>
    <t>P33000</t>
  </si>
  <si>
    <t>ZODIAC AEROSPACE SERVICES MIDDLE EAST</t>
  </si>
  <si>
    <t>A340-500_MSN902_P611</t>
  </si>
  <si>
    <t>P33000-M01</t>
  </si>
  <si>
    <t>ZODIAC SEAT SHELLS</t>
  </si>
  <si>
    <t>A340-600_MSN0779_SAAD</t>
  </si>
  <si>
    <t>P33000-M02</t>
  </si>
  <si>
    <t>A340-600_MSN924_EMINENCE</t>
  </si>
  <si>
    <t>P33500</t>
  </si>
  <si>
    <t>B737_MSN32807_TBD</t>
  </si>
  <si>
    <t>P34000</t>
  </si>
  <si>
    <t>B737_MSN33473_BBJ A6-AUH</t>
  </si>
  <si>
    <t>P34005-A000</t>
  </si>
  <si>
    <t>B737_MSN38608_PACIFICSKY</t>
  </si>
  <si>
    <t>P34005A030</t>
  </si>
  <si>
    <t>B737-300_MSNTBD_M-URUS</t>
  </si>
  <si>
    <t>P34005A040</t>
  </si>
  <si>
    <t>B747_MSN25629_RAM</t>
  </si>
  <si>
    <t>P34005-B000</t>
  </si>
  <si>
    <t>B747_MSNTBD_BRILLANCE</t>
  </si>
  <si>
    <t>P34005-B030</t>
  </si>
  <si>
    <t>B747-8i_MSN 37075_A7-HBJ</t>
  </si>
  <si>
    <t>P34005-B040</t>
  </si>
  <si>
    <t>B757_MSN_24527_RC</t>
  </si>
  <si>
    <t>P34005-M010</t>
  </si>
  <si>
    <t>B757_MSN23687_RAM</t>
  </si>
  <si>
    <t>P34005-M020</t>
  </si>
  <si>
    <t>B757_MSN29306_UPLIFT</t>
  </si>
  <si>
    <t>P34006-M010</t>
  </si>
  <si>
    <t>B767_MSNTBD_P590 DELANEY</t>
  </si>
  <si>
    <t>P34009-A010</t>
  </si>
  <si>
    <t>B777_MSN36563_A6-SIL</t>
  </si>
  <si>
    <t>P34011-A010</t>
  </si>
  <si>
    <t>B777_MSN36563_PRESIDENT</t>
  </si>
  <si>
    <t>P34012A010</t>
  </si>
  <si>
    <t>B777_MSN40753_LR</t>
  </si>
  <si>
    <t>P34013A010</t>
  </si>
  <si>
    <t>B777_MSNTBD_P575</t>
  </si>
  <si>
    <t>P34013A020</t>
  </si>
  <si>
    <t>BBJ737_EDORA</t>
  </si>
  <si>
    <t>P34013A030</t>
  </si>
  <si>
    <t>BBJ737_HIKO IGW</t>
  </si>
  <si>
    <t>P34013B010</t>
  </si>
  <si>
    <t>F100_MSN11290_ABE-NG</t>
  </si>
  <si>
    <t>P34013B020</t>
  </si>
  <si>
    <t>F50EX_MSN295</t>
  </si>
  <si>
    <t>P34013B030</t>
  </si>
  <si>
    <t>FALCON2000_MSN123</t>
  </si>
  <si>
    <t>FALCON900_MSN176_EASY</t>
  </si>
  <si>
    <t>P34015M020</t>
  </si>
  <si>
    <t>FALCON900_MSN24_900</t>
  </si>
  <si>
    <t>P34015M070</t>
  </si>
  <si>
    <t>FX900EX_SN78</t>
  </si>
  <si>
    <t>P34016A010</t>
  </si>
  <si>
    <t>IL 96-300_MSN96016</t>
  </si>
  <si>
    <t>P34016A020</t>
  </si>
  <si>
    <t>R2T</t>
  </si>
  <si>
    <t>IL 96-300_MSN96020</t>
  </si>
  <si>
    <t>P34016B020</t>
  </si>
  <si>
    <t>IL 96-300_MSN96021</t>
  </si>
  <si>
    <t>P34017A010</t>
  </si>
  <si>
    <t>IL-96-400 MSN01002</t>
  </si>
  <si>
    <t>P34017B010</t>
  </si>
  <si>
    <t>IL-96-400_MSN01004</t>
  </si>
  <si>
    <t>P34100A010</t>
  </si>
  <si>
    <t>PJ0668_02 : S16-SVIP-ROJ-BBJ-RC</t>
  </si>
  <si>
    <t>P34100B010</t>
  </si>
  <si>
    <t>RRJ-95_MSN093_VEM_RC</t>
  </si>
  <si>
    <t>P34102M030</t>
  </si>
  <si>
    <t>SPARE</t>
  </si>
  <si>
    <t>P34251-A020</t>
  </si>
  <si>
    <t>TU_MSN RA64520_TUPOLEV</t>
  </si>
  <si>
    <t>P34251-A080</t>
  </si>
  <si>
    <t>ZEST_TBD_B757</t>
  </si>
  <si>
    <t>P34251-A090</t>
  </si>
  <si>
    <t>P34251-M01</t>
  </si>
  <si>
    <t>P34251-M02</t>
  </si>
  <si>
    <t>P34251-M04</t>
  </si>
  <si>
    <t>P34251-M08</t>
  </si>
  <si>
    <t>P34251-M09</t>
  </si>
  <si>
    <t>P34252</t>
  </si>
  <si>
    <t>P34256-M010</t>
  </si>
  <si>
    <t>P34256-M020</t>
  </si>
  <si>
    <t>P34256-M990</t>
  </si>
  <si>
    <t>P34300A010</t>
  </si>
  <si>
    <t>P34351-A000</t>
  </si>
  <si>
    <t>P34351-A020</t>
  </si>
  <si>
    <t>P34351A090</t>
  </si>
  <si>
    <t>P34351-B000</t>
  </si>
  <si>
    <t>P34351-B020</t>
  </si>
  <si>
    <t>P34351-B090</t>
  </si>
  <si>
    <t>P34351-M010</t>
  </si>
  <si>
    <t>P34351-M020</t>
  </si>
  <si>
    <t>P34351-M040</t>
  </si>
  <si>
    <t>P34351-M080</t>
  </si>
  <si>
    <t>P34351-M090</t>
  </si>
  <si>
    <t>P34352A010</t>
  </si>
  <si>
    <t>P34352B010</t>
  </si>
  <si>
    <t>P34353A010</t>
  </si>
  <si>
    <t>P34353B010</t>
  </si>
  <si>
    <t>P34355A010</t>
  </si>
  <si>
    <t>P34355B010</t>
  </si>
  <si>
    <t>P34356A010</t>
  </si>
  <si>
    <t>P34356B010</t>
  </si>
  <si>
    <t>P34356B020</t>
  </si>
  <si>
    <t>P34359A010</t>
  </si>
  <si>
    <t>P34359B010</t>
  </si>
  <si>
    <t>P34365A020</t>
  </si>
  <si>
    <t>P35502M010</t>
  </si>
  <si>
    <t>P36200</t>
  </si>
  <si>
    <t>R1T</t>
  </si>
  <si>
    <t>P36202</t>
  </si>
  <si>
    <t>P36203</t>
  </si>
  <si>
    <t>LR</t>
  </si>
  <si>
    <t>P36203-A010</t>
  </si>
  <si>
    <t>P36203-M03</t>
  </si>
  <si>
    <t>P36206</t>
  </si>
  <si>
    <t>P36212</t>
  </si>
  <si>
    <t>P36213</t>
  </si>
  <si>
    <t>P36222-A000</t>
  </si>
  <si>
    <t>P36222A010</t>
  </si>
  <si>
    <t>P36222-B000</t>
  </si>
  <si>
    <t>P36223A010</t>
  </si>
  <si>
    <t>P36223-B010</t>
  </si>
  <si>
    <t>P36226B020</t>
  </si>
  <si>
    <t>P36300M010</t>
  </si>
  <si>
    <t>P36301A010</t>
  </si>
  <si>
    <t>P37006</t>
  </si>
  <si>
    <t>P37100D010</t>
  </si>
  <si>
    <t>GEARMOTOR</t>
  </si>
  <si>
    <t>K78621-M350</t>
  </si>
  <si>
    <t>Prototype ECU</t>
  </si>
  <si>
    <t>P78620-M03</t>
  </si>
  <si>
    <t>FCBE</t>
  </si>
  <si>
    <t>P78620-M04</t>
  </si>
  <si>
    <t>P78620-M05</t>
  </si>
  <si>
    <t>P78620-M18</t>
  </si>
  <si>
    <t>P78620-M20</t>
  </si>
  <si>
    <t>P78620-M21</t>
  </si>
  <si>
    <t>P78620-M22</t>
  </si>
  <si>
    <t>P78620-M23</t>
  </si>
  <si>
    <t>P78620-M28</t>
  </si>
  <si>
    <t>P78620-M29</t>
  </si>
  <si>
    <t>P78620-M30</t>
  </si>
  <si>
    <t>P78620-M32</t>
  </si>
  <si>
    <t>P78620-M321</t>
  </si>
  <si>
    <t>P78621B450</t>
  </si>
  <si>
    <t>P78621B460</t>
  </si>
  <si>
    <t>P78621B470</t>
  </si>
  <si>
    <t>P78621-M010</t>
  </si>
  <si>
    <t>P78621-M340</t>
  </si>
  <si>
    <t>P78621-M350</t>
  </si>
  <si>
    <t>P78621-M360</t>
  </si>
  <si>
    <t>P78621-M380</t>
  </si>
  <si>
    <t>P78621-M390</t>
  </si>
  <si>
    <t>P78621-M400</t>
  </si>
  <si>
    <t>P78621-M420</t>
  </si>
  <si>
    <t>P78621M440</t>
  </si>
  <si>
    <t>P78622-M01</t>
  </si>
  <si>
    <t>ECU 3000</t>
  </si>
  <si>
    <t>P78622-M02</t>
  </si>
  <si>
    <t>P78622-M50</t>
  </si>
  <si>
    <t>P78622-M51</t>
  </si>
  <si>
    <t>P78623A370</t>
  </si>
  <si>
    <t>ECU 3100</t>
  </si>
  <si>
    <t>P78623A390</t>
  </si>
  <si>
    <t>P78623A490</t>
  </si>
  <si>
    <t>P78623A660</t>
  </si>
  <si>
    <t>P78623B400</t>
  </si>
  <si>
    <t>P78623M030</t>
  </si>
  <si>
    <t>P78623-M080</t>
  </si>
  <si>
    <t>P78623-M100</t>
  </si>
  <si>
    <t>P78623-M150</t>
  </si>
  <si>
    <t>P78623-M160</t>
  </si>
  <si>
    <t>P78623-M170</t>
  </si>
  <si>
    <t>P78623M180</t>
  </si>
  <si>
    <t>P78623-M190</t>
  </si>
  <si>
    <t>P78623-M200</t>
  </si>
  <si>
    <t>P78623-M220</t>
  </si>
  <si>
    <t>P78623-M240</t>
  </si>
  <si>
    <t>P78623-M280</t>
  </si>
  <si>
    <t>P78623M300</t>
  </si>
  <si>
    <t>P78623M310</t>
  </si>
  <si>
    <t>P78623M330</t>
  </si>
  <si>
    <t>P78623M340</t>
  </si>
  <si>
    <t>P78623M360</t>
  </si>
  <si>
    <t>P78623M450</t>
  </si>
  <si>
    <t>P78623M500</t>
  </si>
  <si>
    <t>P78623M610</t>
  </si>
  <si>
    <t>P78623M620</t>
  </si>
  <si>
    <t>P78623M650</t>
  </si>
  <si>
    <t>P78623M700</t>
  </si>
  <si>
    <t>P78624A230</t>
  </si>
  <si>
    <t>P78624A240</t>
  </si>
  <si>
    <t>P78624A251</t>
  </si>
  <si>
    <t>P78624A280</t>
  </si>
  <si>
    <t>P78624A290</t>
  </si>
  <si>
    <t>P78624A300</t>
  </si>
  <si>
    <t>P78624A330</t>
  </si>
  <si>
    <t>ECU 3101</t>
  </si>
  <si>
    <t>P78624A340</t>
  </si>
  <si>
    <t>P78624A350</t>
  </si>
  <si>
    <t>P78624A360</t>
  </si>
  <si>
    <t>P78624A380</t>
  </si>
  <si>
    <t>P78624A400</t>
  </si>
  <si>
    <t>P78624A410</t>
  </si>
  <si>
    <t>P78624A420</t>
  </si>
  <si>
    <t>P78624A430</t>
  </si>
  <si>
    <t>P78624A460</t>
  </si>
  <si>
    <t>P78624B210</t>
  </si>
  <si>
    <t>P78624B320</t>
  </si>
  <si>
    <t>P78624-M020</t>
  </si>
  <si>
    <t>P78624-M021</t>
  </si>
  <si>
    <t>P78624-M030</t>
  </si>
  <si>
    <t>P78624-M031</t>
  </si>
  <si>
    <t>P78624M050</t>
  </si>
  <si>
    <t>P78624M070</t>
  </si>
  <si>
    <t>P78624M090</t>
  </si>
  <si>
    <t>P78624M110</t>
  </si>
  <si>
    <t>P78624M160</t>
  </si>
  <si>
    <t>P78624M161</t>
  </si>
  <si>
    <t>P78624M170</t>
  </si>
  <si>
    <t>P78624M171</t>
  </si>
  <si>
    <t>P78624M180</t>
  </si>
  <si>
    <t>P78624M190</t>
  </si>
  <si>
    <t>P78624M260</t>
  </si>
  <si>
    <t>P78624M261</t>
  </si>
  <si>
    <t>P78625M010</t>
  </si>
  <si>
    <t>P78625M020</t>
  </si>
  <si>
    <t>P78625M030</t>
  </si>
  <si>
    <t>P78626A010</t>
  </si>
  <si>
    <t>P78626A011</t>
  </si>
  <si>
    <t>P78627-M010</t>
  </si>
  <si>
    <t>P78628B050</t>
  </si>
  <si>
    <t>ECU 3110</t>
  </si>
  <si>
    <t>P78628M010</t>
  </si>
  <si>
    <t>P78629B020</t>
  </si>
  <si>
    <t>ECU 3150</t>
  </si>
  <si>
    <t>P78629B021</t>
  </si>
  <si>
    <t>P78629B030</t>
  </si>
  <si>
    <t>P78629B040</t>
  </si>
  <si>
    <t>P78629B050</t>
  </si>
  <si>
    <t>P78629B060</t>
  </si>
  <si>
    <t>P78629B070</t>
  </si>
  <si>
    <t>P78629B080</t>
  </si>
  <si>
    <t>P78630</t>
  </si>
  <si>
    <t>FCBE 2</t>
  </si>
  <si>
    <t>P78630-M04</t>
  </si>
  <si>
    <t>P78630-M05</t>
  </si>
  <si>
    <t>P78635B020</t>
  </si>
  <si>
    <t>ECU 3600</t>
  </si>
  <si>
    <t>P78635B040</t>
  </si>
  <si>
    <t>P78635B060</t>
  </si>
  <si>
    <t>P78635B070</t>
  </si>
  <si>
    <t>P78635B080</t>
  </si>
  <si>
    <t>P78635B090</t>
  </si>
  <si>
    <t>P78635B100</t>
  </si>
  <si>
    <t>P78635B130</t>
  </si>
  <si>
    <t>P78635B170</t>
  </si>
  <si>
    <t>P78680M010</t>
  </si>
  <si>
    <t>P78680M020</t>
  </si>
  <si>
    <t>P78690A030</t>
  </si>
  <si>
    <t>P78690B010</t>
  </si>
  <si>
    <t>P78700M050</t>
  </si>
  <si>
    <t>P78700M060</t>
  </si>
  <si>
    <t>P78700M090</t>
  </si>
  <si>
    <t>P78700M100</t>
  </si>
  <si>
    <t>P78700M110</t>
  </si>
  <si>
    <t>P78700M240</t>
  </si>
  <si>
    <t>P78700M270</t>
  </si>
  <si>
    <t>P78634M050</t>
  </si>
  <si>
    <t>P78135</t>
  </si>
  <si>
    <t>P78135-M02</t>
  </si>
  <si>
    <t>P79315</t>
  </si>
  <si>
    <t>Finger</t>
  </si>
  <si>
    <t>P79315-M07</t>
  </si>
  <si>
    <t>P79315-M13</t>
  </si>
  <si>
    <t>P79315-M26</t>
  </si>
  <si>
    <t>P79315-M33-1</t>
  </si>
  <si>
    <t>P79315-M33-2</t>
  </si>
  <si>
    <t>P79315-M34</t>
  </si>
  <si>
    <t>P79315-M35</t>
  </si>
  <si>
    <t>P79315-M36</t>
  </si>
  <si>
    <t>P79315-M43</t>
  </si>
  <si>
    <t>P79315-M56</t>
  </si>
  <si>
    <t>P79315-M61</t>
  </si>
  <si>
    <t>P79315-M62</t>
  </si>
  <si>
    <t>P79315-M630</t>
  </si>
  <si>
    <t>P79315-M640</t>
  </si>
  <si>
    <t>P79315-M810</t>
  </si>
  <si>
    <t>P79315-M820</t>
  </si>
  <si>
    <t>P79315-M930</t>
  </si>
  <si>
    <t>P79315-M950</t>
  </si>
  <si>
    <t>P79315-M960</t>
  </si>
  <si>
    <t>P79323</t>
  </si>
  <si>
    <t>Cobra</t>
  </si>
  <si>
    <t>P79323-M04</t>
  </si>
  <si>
    <t>P79327</t>
  </si>
  <si>
    <t>Altair</t>
  </si>
  <si>
    <t>P79329-A480</t>
  </si>
  <si>
    <t>P79329-B330-1</t>
  </si>
  <si>
    <t>P79329-B480</t>
  </si>
  <si>
    <t>P79329B540</t>
  </si>
  <si>
    <t>P79329-M01</t>
  </si>
  <si>
    <t>P79329-M03</t>
  </si>
  <si>
    <t>P79329-M10</t>
  </si>
  <si>
    <t>P79329-M11</t>
  </si>
  <si>
    <t>P79329-M17</t>
  </si>
  <si>
    <t>P79329-M171</t>
  </si>
  <si>
    <t>P79329-M20</t>
  </si>
  <si>
    <t>P79329-M22</t>
  </si>
  <si>
    <t>P79329-M25</t>
  </si>
  <si>
    <t>P79329-M280</t>
  </si>
  <si>
    <t>P79329-M330-1</t>
  </si>
  <si>
    <t>P79329-M380</t>
  </si>
  <si>
    <t>P79329-M400</t>
  </si>
  <si>
    <t>P79360-M01</t>
  </si>
  <si>
    <t>P79380-A030</t>
  </si>
  <si>
    <t>P79380-A040</t>
  </si>
  <si>
    <t>P79380-A080</t>
  </si>
  <si>
    <t>P79380-A150</t>
  </si>
  <si>
    <t>P79380-A230-1</t>
  </si>
  <si>
    <t>P79380-A230-2</t>
  </si>
  <si>
    <t>P79380-A240</t>
  </si>
  <si>
    <t>P79380A320</t>
  </si>
  <si>
    <t>P79380A330</t>
  </si>
  <si>
    <t>P79380-B020</t>
  </si>
  <si>
    <t>P79380-B070</t>
  </si>
  <si>
    <t>P79380-B080</t>
  </si>
  <si>
    <t>P79380B630</t>
  </si>
  <si>
    <t>P79380B640</t>
  </si>
  <si>
    <t>P79380-M010</t>
  </si>
  <si>
    <t>P79380-M050-1</t>
  </si>
  <si>
    <t>P79380-M050-2</t>
  </si>
  <si>
    <t>P79380-M060</t>
  </si>
  <si>
    <t>P79380-M620</t>
  </si>
  <si>
    <t>P79382-A020</t>
  </si>
  <si>
    <t>Finger Ball Joint</t>
  </si>
  <si>
    <t>P79382-B010</t>
  </si>
  <si>
    <t>P79383-B010</t>
  </si>
  <si>
    <t>P79383-B020</t>
  </si>
  <si>
    <t>P79385A110</t>
  </si>
  <si>
    <t>P79385A140</t>
  </si>
  <si>
    <t>P79385A160-1</t>
  </si>
  <si>
    <t>P79385A160-2</t>
  </si>
  <si>
    <t>P79385A170</t>
  </si>
  <si>
    <t>P79385A180</t>
  </si>
  <si>
    <t>P79385A200</t>
  </si>
  <si>
    <t>P79385A210</t>
  </si>
  <si>
    <t>P79385A270</t>
  </si>
  <si>
    <t>P79385B010</t>
  </si>
  <si>
    <t>P79385B050</t>
  </si>
  <si>
    <t>P79385B120</t>
  </si>
  <si>
    <t>P79385B190</t>
  </si>
  <si>
    <t>P79385B220</t>
  </si>
  <si>
    <t>P79386A040</t>
  </si>
  <si>
    <t>P79386A050</t>
  </si>
  <si>
    <t>P79386B020</t>
  </si>
  <si>
    <t>P79387A010</t>
  </si>
  <si>
    <t>P79387A020</t>
  </si>
  <si>
    <t>P79387A030</t>
  </si>
  <si>
    <t>P79387A040-1</t>
  </si>
  <si>
    <t>P79387A040-2</t>
  </si>
  <si>
    <t>P79387A060</t>
  </si>
  <si>
    <t>P79387A070</t>
  </si>
  <si>
    <t>P79387A130</t>
  </si>
  <si>
    <t>P79387A170</t>
  </si>
  <si>
    <t>P79387B010</t>
  </si>
  <si>
    <t>P79387B100</t>
  </si>
  <si>
    <t>P79387B140-2</t>
  </si>
  <si>
    <t>P79387B150</t>
  </si>
  <si>
    <t>P79388A010-1</t>
  </si>
  <si>
    <t>P79388A010-2</t>
  </si>
  <si>
    <t>P79388A040</t>
  </si>
  <si>
    <t>P79388B010-1</t>
  </si>
  <si>
    <t>P79388B010-2</t>
  </si>
  <si>
    <t>P79388B030</t>
  </si>
  <si>
    <t>P79388B100</t>
  </si>
  <si>
    <t>P79390B010</t>
  </si>
  <si>
    <t>P79392B010</t>
  </si>
  <si>
    <t>Swing</t>
  </si>
  <si>
    <t>P79397A010-1</t>
  </si>
  <si>
    <t>P79397A010-2</t>
  </si>
  <si>
    <t>P79541B010</t>
  </si>
  <si>
    <t>P79554A010</t>
  </si>
  <si>
    <t>P79585A010</t>
  </si>
  <si>
    <t>P80183</t>
  </si>
  <si>
    <t>P80183A010</t>
  </si>
  <si>
    <t>P80532-M010</t>
  </si>
  <si>
    <t>P80790-B010</t>
  </si>
  <si>
    <t>P80901-B010</t>
  </si>
  <si>
    <t>P81182A010</t>
  </si>
  <si>
    <t>P81274A010</t>
  </si>
  <si>
    <t>P81274B010</t>
  </si>
  <si>
    <t>P81324B010</t>
  </si>
  <si>
    <t>CALYPSO</t>
  </si>
  <si>
    <t>P81324B020</t>
  </si>
  <si>
    <t>P81611A010</t>
  </si>
  <si>
    <t>P81729B010</t>
  </si>
  <si>
    <t>Table Top Lamp</t>
  </si>
  <si>
    <t>P81849B010</t>
  </si>
  <si>
    <t>P81898B010</t>
  </si>
  <si>
    <t>P81960B010-1</t>
  </si>
  <si>
    <t>P82213A010</t>
  </si>
  <si>
    <t>K80426-M01</t>
  </si>
  <si>
    <t>Autres</t>
  </si>
  <si>
    <t>K80530-B030</t>
  </si>
  <si>
    <t>K80901-B010</t>
  </si>
  <si>
    <t>P30125-M01</t>
  </si>
  <si>
    <t>Distribution Box</t>
  </si>
  <si>
    <t>P30601</t>
  </si>
  <si>
    <t>P33403</t>
  </si>
  <si>
    <t>Pneumatic Unit</t>
  </si>
  <si>
    <t>P33700</t>
  </si>
  <si>
    <t>P33703</t>
  </si>
  <si>
    <t>P33711-M010</t>
  </si>
  <si>
    <t>P33711M020</t>
  </si>
  <si>
    <t>P33711-M030</t>
  </si>
  <si>
    <t>P33711M060</t>
  </si>
  <si>
    <t>P33711M080</t>
  </si>
  <si>
    <t>P33712M010</t>
  </si>
  <si>
    <t>SLU</t>
  </si>
  <si>
    <t>P33712M020</t>
  </si>
  <si>
    <t>P33720B010</t>
  </si>
  <si>
    <t>P33720B020</t>
  </si>
  <si>
    <t>P33720B030</t>
  </si>
  <si>
    <t>P33720M050</t>
  </si>
  <si>
    <t>P40029</t>
  </si>
  <si>
    <t>P40221</t>
  </si>
  <si>
    <t>P40229</t>
  </si>
  <si>
    <t>KIT PC S4SCE</t>
  </si>
  <si>
    <t>P40230-M010</t>
  </si>
  <si>
    <t>Laptop</t>
  </si>
  <si>
    <t>P40245-M010</t>
  </si>
  <si>
    <t>Harness</t>
  </si>
  <si>
    <t>P40271M010</t>
  </si>
  <si>
    <t>Can Converter Cable</t>
  </si>
  <si>
    <t>P77610</t>
  </si>
  <si>
    <t>P77654</t>
  </si>
  <si>
    <t>P77659</t>
  </si>
  <si>
    <t>P77918</t>
  </si>
  <si>
    <t>P77931</t>
  </si>
  <si>
    <t>P77961</t>
  </si>
  <si>
    <t>P77962</t>
  </si>
  <si>
    <t>P77988</t>
  </si>
  <si>
    <t>RLPSU 2</t>
  </si>
  <si>
    <t>P77988-M01</t>
  </si>
  <si>
    <t>P78026</t>
  </si>
  <si>
    <t>STSB</t>
  </si>
  <si>
    <t>P78118</t>
  </si>
  <si>
    <t>RLG</t>
  </si>
  <si>
    <t>P78134</t>
  </si>
  <si>
    <t>P78140</t>
  </si>
  <si>
    <t>FOP</t>
  </si>
  <si>
    <t>P78156</t>
  </si>
  <si>
    <t>P78156-M01</t>
  </si>
  <si>
    <t>P78157</t>
  </si>
  <si>
    <t>P78170</t>
  </si>
  <si>
    <t>P78270</t>
  </si>
  <si>
    <t>P78600-M01</t>
  </si>
  <si>
    <t>FCB</t>
  </si>
  <si>
    <t>P78600-M12</t>
  </si>
  <si>
    <t>P78600-M13</t>
  </si>
  <si>
    <t>P78600-M14</t>
  </si>
  <si>
    <t>P78600-M15</t>
  </si>
  <si>
    <t>P78611</t>
  </si>
  <si>
    <t>P78611-M01</t>
  </si>
  <si>
    <t>P78652</t>
  </si>
  <si>
    <t>P78918</t>
  </si>
  <si>
    <t>Power Supply</t>
  </si>
  <si>
    <t>P78938</t>
  </si>
  <si>
    <t>Electromagnet</t>
  </si>
  <si>
    <t>P78956-M010</t>
  </si>
  <si>
    <t>P79018</t>
  </si>
  <si>
    <t>P79100</t>
  </si>
  <si>
    <t>HPCB</t>
  </si>
  <si>
    <t>P79270</t>
  </si>
  <si>
    <t>P79983</t>
  </si>
  <si>
    <t>P79992</t>
  </si>
  <si>
    <t>PJB</t>
  </si>
  <si>
    <t>P79992-M01</t>
  </si>
  <si>
    <t>P79993-M01</t>
  </si>
  <si>
    <t>P80011</t>
  </si>
  <si>
    <t>P80136-M061</t>
  </si>
  <si>
    <t>P80136-M081</t>
  </si>
  <si>
    <t>P80136-M101</t>
  </si>
  <si>
    <t>P80136-M111</t>
  </si>
  <si>
    <t>P80333</t>
  </si>
  <si>
    <t>Switch</t>
  </si>
  <si>
    <t>P80380-M011-1</t>
  </si>
  <si>
    <t>Push Button</t>
  </si>
  <si>
    <t>P80380-M011-2</t>
  </si>
  <si>
    <t>P80437-M01</t>
  </si>
  <si>
    <t>P80530-B010</t>
  </si>
  <si>
    <t>P80530-B030</t>
  </si>
  <si>
    <t>P80530-M010</t>
  </si>
  <si>
    <t>P80876A010</t>
  </si>
  <si>
    <t>P80876B010</t>
  </si>
  <si>
    <t>TTL indicator</t>
  </si>
  <si>
    <t>P80916B010-1</t>
  </si>
  <si>
    <t>P80916B010-2</t>
  </si>
  <si>
    <t>P81008A010</t>
  </si>
  <si>
    <t>P81225A010</t>
  </si>
  <si>
    <t>P81225A020</t>
  </si>
  <si>
    <t>P81252A020</t>
  </si>
  <si>
    <t>Micro Switch</t>
  </si>
  <si>
    <t>P81351A020</t>
  </si>
  <si>
    <t>P81591A010</t>
  </si>
  <si>
    <t>G37016</t>
  </si>
  <si>
    <t>Blu Ray Player</t>
  </si>
  <si>
    <t>G37739</t>
  </si>
  <si>
    <t>DVD BLU RAY</t>
  </si>
  <si>
    <t>G38755</t>
  </si>
  <si>
    <t>P21074-M6</t>
  </si>
  <si>
    <t>PSR</t>
  </si>
  <si>
    <t>P21095-M6</t>
  </si>
  <si>
    <t>PLUG</t>
  </si>
  <si>
    <t>P21099-M4</t>
  </si>
  <si>
    <t>P21104-M4-P1</t>
  </si>
  <si>
    <t>P21114-M13</t>
  </si>
  <si>
    <t>P21115-M13</t>
  </si>
  <si>
    <t>P21117-M6</t>
  </si>
  <si>
    <t>P21119-M4</t>
  </si>
  <si>
    <t>P21171</t>
  </si>
  <si>
    <t>P21193M040</t>
  </si>
  <si>
    <t>P21197M040</t>
  </si>
  <si>
    <t>P22028H</t>
  </si>
  <si>
    <t>PSW</t>
  </si>
  <si>
    <t>P22029H</t>
  </si>
  <si>
    <t>P22037H</t>
  </si>
  <si>
    <t>P22041H</t>
  </si>
  <si>
    <t>P22128-M7</t>
  </si>
  <si>
    <t>P22221-M1</t>
  </si>
  <si>
    <t>P22241-M6</t>
  </si>
  <si>
    <t>P22247-M6</t>
  </si>
  <si>
    <t>P22248-M6</t>
  </si>
  <si>
    <t>P22251-M6</t>
  </si>
  <si>
    <t>P22252-M6</t>
  </si>
  <si>
    <t>P22291-M7-P1</t>
  </si>
  <si>
    <t>Info Sign</t>
  </si>
  <si>
    <t>P22312-M6</t>
  </si>
  <si>
    <t>P22323-M5</t>
  </si>
  <si>
    <t>P22333-M010</t>
  </si>
  <si>
    <t>P22341-M060</t>
  </si>
  <si>
    <t>P22356-M060</t>
  </si>
  <si>
    <t>P22359-M010</t>
  </si>
  <si>
    <t>P22360-M010</t>
  </si>
  <si>
    <t>P22365M010</t>
  </si>
  <si>
    <t>MP3 PLAYER</t>
  </si>
  <si>
    <t>P22373M060</t>
  </si>
  <si>
    <t>P22418M010</t>
  </si>
  <si>
    <t>PSB</t>
  </si>
  <si>
    <t>P23147-M1</t>
  </si>
  <si>
    <t>P23151H</t>
  </si>
  <si>
    <t>P23177-M1</t>
  </si>
  <si>
    <t>P23201-M15</t>
  </si>
  <si>
    <t>P23206-M1</t>
  </si>
  <si>
    <t>PSR UK OUTLET</t>
  </si>
  <si>
    <t>P23208-M1</t>
  </si>
  <si>
    <t>P23210-M1</t>
  </si>
  <si>
    <t>POWER OUTLET</t>
  </si>
  <si>
    <t>P23228-M060</t>
  </si>
  <si>
    <t>Master Crew</t>
  </si>
  <si>
    <t>P23236-M010</t>
  </si>
  <si>
    <t>P23238-M010</t>
  </si>
  <si>
    <t>P23240-M010</t>
  </si>
  <si>
    <t>P23246M150</t>
  </si>
  <si>
    <t>P23940H</t>
  </si>
  <si>
    <t>P26495</t>
  </si>
  <si>
    <t>AVD Rack</t>
  </si>
  <si>
    <t>P26530</t>
  </si>
  <si>
    <t>CARTE AVD RACK</t>
  </si>
  <si>
    <t>P26538</t>
  </si>
  <si>
    <t>Carte OUT video</t>
  </si>
  <si>
    <t>P26553</t>
  </si>
  <si>
    <t>Carte GLCU</t>
  </si>
  <si>
    <t>P26558</t>
  </si>
  <si>
    <t>Carte IN video</t>
  </si>
  <si>
    <t>P26564</t>
  </si>
  <si>
    <t>Carte filtre AVD rack</t>
  </si>
  <si>
    <t>P26836</t>
  </si>
  <si>
    <t>P28054-M6</t>
  </si>
  <si>
    <t>P28055-M6</t>
  </si>
  <si>
    <t>P28056-M6</t>
  </si>
  <si>
    <t>P28057-M6</t>
  </si>
  <si>
    <t>P28058-M6</t>
  </si>
  <si>
    <t>P28064-M6</t>
  </si>
  <si>
    <t>P28068-M6</t>
  </si>
  <si>
    <t>P28069-M6</t>
  </si>
  <si>
    <t>P28070-M6</t>
  </si>
  <si>
    <t>P28071-M6</t>
  </si>
  <si>
    <t>P28072-M6</t>
  </si>
  <si>
    <t>P28075-M6</t>
  </si>
  <si>
    <t>P28083-M6</t>
  </si>
  <si>
    <t>P28095-M6-P1</t>
  </si>
  <si>
    <t>P28097-M6-P1</t>
  </si>
  <si>
    <t>P28098-M6-P1</t>
  </si>
  <si>
    <t>P28110-M6-P1</t>
  </si>
  <si>
    <t>P28111-M6</t>
  </si>
  <si>
    <t>P28114-M6-P1</t>
  </si>
  <si>
    <t>P28115-M6</t>
  </si>
  <si>
    <t>P28116-M6-P1</t>
  </si>
  <si>
    <t>P28120-M6-P1</t>
  </si>
  <si>
    <t>P28130-M6</t>
  </si>
  <si>
    <t>P28131-M6</t>
  </si>
  <si>
    <t>P28132-M6</t>
  </si>
  <si>
    <t>P28133-M6</t>
  </si>
  <si>
    <t>P28138-M6</t>
  </si>
  <si>
    <t>P28139-M6</t>
  </si>
  <si>
    <t>P28159-M1</t>
  </si>
  <si>
    <t>P28160-M1</t>
  </si>
  <si>
    <t>P28166-M6</t>
  </si>
  <si>
    <t>P28168-M6</t>
  </si>
  <si>
    <t>P28191-M060</t>
  </si>
  <si>
    <t>P28192-M060</t>
  </si>
  <si>
    <t>P28201-M060</t>
  </si>
  <si>
    <t>P28210-M060</t>
  </si>
  <si>
    <t>P28214-M060</t>
  </si>
  <si>
    <t>P28248-M060</t>
  </si>
  <si>
    <t>P28254-M060</t>
  </si>
  <si>
    <t>P28261M060</t>
  </si>
  <si>
    <t>P28266M060</t>
  </si>
  <si>
    <t>P28278M060</t>
  </si>
  <si>
    <t>P28279M060</t>
  </si>
  <si>
    <t>P28280M060</t>
  </si>
  <si>
    <t>P28292M060</t>
  </si>
  <si>
    <t>P28339M060</t>
  </si>
  <si>
    <t>P28340M060</t>
  </si>
  <si>
    <t>P28356M060</t>
  </si>
  <si>
    <t>P28369M060</t>
  </si>
  <si>
    <t>P28372M060</t>
  </si>
  <si>
    <t>P28383M060</t>
  </si>
  <si>
    <t>P28384M060</t>
  </si>
  <si>
    <t>P28385M060</t>
  </si>
  <si>
    <t>P28391M060</t>
  </si>
  <si>
    <t>P28451M060</t>
  </si>
  <si>
    <t>P28452M060</t>
  </si>
  <si>
    <t>DIGITAL TO ANALOG AUDIO CONVERTER</t>
  </si>
  <si>
    <t>P28457M060</t>
  </si>
  <si>
    <t>P28478M060</t>
  </si>
  <si>
    <t>P30113-M01</t>
  </si>
  <si>
    <t>AVDA</t>
  </si>
  <si>
    <t>P30114-M01</t>
  </si>
  <si>
    <t>P30114M030</t>
  </si>
  <si>
    <t>P30114M040</t>
  </si>
  <si>
    <t>P30115-M02</t>
  </si>
  <si>
    <t>AVD</t>
  </si>
  <si>
    <t>P30122-M02</t>
  </si>
  <si>
    <t>PF4W preamplifier</t>
  </si>
  <si>
    <t>P30127</t>
  </si>
  <si>
    <t>DVSB 2</t>
  </si>
  <si>
    <t>P30133</t>
  </si>
  <si>
    <t>GLCU</t>
  </si>
  <si>
    <t>P30133-M050</t>
  </si>
  <si>
    <t>P30133M080</t>
  </si>
  <si>
    <t>P30133M090</t>
  </si>
  <si>
    <t>P30134-M01</t>
  </si>
  <si>
    <t>P30135</t>
  </si>
  <si>
    <t>Ampli 5.1</t>
  </si>
  <si>
    <t>P30135-M010</t>
  </si>
  <si>
    <t>P30139-M01</t>
  </si>
  <si>
    <t>P30141</t>
  </si>
  <si>
    <t>P30141-M01</t>
  </si>
  <si>
    <t>P30142</t>
  </si>
  <si>
    <t>P30144</t>
  </si>
  <si>
    <t>VSC</t>
  </si>
  <si>
    <t>P30151</t>
  </si>
  <si>
    <t>P30154-M01</t>
  </si>
  <si>
    <t>P30158-M010</t>
  </si>
  <si>
    <t>P30158M020</t>
  </si>
  <si>
    <t>DVD player</t>
  </si>
  <si>
    <t>P30158M030</t>
  </si>
  <si>
    <t>P30160-M010</t>
  </si>
  <si>
    <t>SSC</t>
  </si>
  <si>
    <t>P30161-M010</t>
  </si>
  <si>
    <t>P30161-M020</t>
  </si>
  <si>
    <t>P30161M040</t>
  </si>
  <si>
    <t>P30163-M010</t>
  </si>
  <si>
    <t>IOD</t>
  </si>
  <si>
    <t>P30163M030</t>
  </si>
  <si>
    <t>Bluray Interface Box</t>
  </si>
  <si>
    <t>P30165-M010</t>
  </si>
  <si>
    <t>MONITOR 10,4"</t>
  </si>
  <si>
    <t>P30167-M010</t>
  </si>
  <si>
    <t>VTS 10,4"</t>
  </si>
  <si>
    <t>P30167-M020</t>
  </si>
  <si>
    <t>P30167M030</t>
  </si>
  <si>
    <t>P30168-M010</t>
  </si>
  <si>
    <t>RF/IR Remote control</t>
  </si>
  <si>
    <t>P30171-M010</t>
  </si>
  <si>
    <t>ANALOG TO DIGITAL AUDIO CONVERTER</t>
  </si>
  <si>
    <t>P30177-M010</t>
  </si>
  <si>
    <t>ADB</t>
  </si>
  <si>
    <t>P30186-M020</t>
  </si>
  <si>
    <t>MONITOR 20"</t>
  </si>
  <si>
    <t>P30187-M010</t>
  </si>
  <si>
    <t>P30189-M010</t>
  </si>
  <si>
    <t>Interface</t>
  </si>
  <si>
    <t>P30189M030</t>
  </si>
  <si>
    <t>PIB2</t>
  </si>
  <si>
    <t>P30190-M010</t>
  </si>
  <si>
    <t>P30191M010</t>
  </si>
  <si>
    <t>AD preamplifier</t>
  </si>
  <si>
    <t>P30192M010</t>
  </si>
  <si>
    <t>AUDIO amplifier</t>
  </si>
  <si>
    <t>P30193M010</t>
  </si>
  <si>
    <t>P30198M010</t>
  </si>
  <si>
    <t>P30203</t>
  </si>
  <si>
    <t>IR Remote</t>
  </si>
  <si>
    <t>P30208</t>
  </si>
  <si>
    <t>P30301-M11</t>
  </si>
  <si>
    <t>P30308-M01</t>
  </si>
  <si>
    <t>CSI DVD player</t>
  </si>
  <si>
    <t>P30308-M02</t>
  </si>
  <si>
    <t>P30310-M01</t>
  </si>
  <si>
    <t>CDC-10</t>
  </si>
  <si>
    <t>P30310-M02</t>
  </si>
  <si>
    <t>CDC-10-2</t>
  </si>
  <si>
    <t>P30310-M03</t>
  </si>
  <si>
    <t>P30323</t>
  </si>
  <si>
    <t>P30334</t>
  </si>
  <si>
    <t>Tape Reproducer</t>
  </si>
  <si>
    <t>P30336</t>
  </si>
  <si>
    <t>Bridge CAN Box</t>
  </si>
  <si>
    <t>P30338</t>
  </si>
  <si>
    <t>P30339</t>
  </si>
  <si>
    <t>CDC-10-3</t>
  </si>
  <si>
    <t>P30342-M010</t>
  </si>
  <si>
    <t>P30343-M010</t>
  </si>
  <si>
    <t>AVOD Client</t>
  </si>
  <si>
    <t>P30344-M010</t>
  </si>
  <si>
    <t>AVOD Server</t>
  </si>
  <si>
    <t>P30344M030</t>
  </si>
  <si>
    <t>P30344M040</t>
  </si>
  <si>
    <t>P30347</t>
  </si>
  <si>
    <t>P30402-M01</t>
  </si>
  <si>
    <t>MONITOR 42"</t>
  </si>
  <si>
    <t>P30404-M01</t>
  </si>
  <si>
    <t>MONITOR 8,4"</t>
  </si>
  <si>
    <t>P30407-M01</t>
  </si>
  <si>
    <t>MONITOR 15"</t>
  </si>
  <si>
    <t>P30408-M02</t>
  </si>
  <si>
    <t>P30422</t>
  </si>
  <si>
    <t>P30422-M01</t>
  </si>
  <si>
    <t>P30423</t>
  </si>
  <si>
    <t>P30428-M01</t>
  </si>
  <si>
    <t>P30429</t>
  </si>
  <si>
    <t>MONITOR 30"</t>
  </si>
  <si>
    <t>P30430</t>
  </si>
  <si>
    <t>P30432-M060</t>
  </si>
  <si>
    <t>KTS-1</t>
  </si>
  <si>
    <t>P30436</t>
  </si>
  <si>
    <t>P30436-M01</t>
  </si>
  <si>
    <t>P30438</t>
  </si>
  <si>
    <t>P30438-M010</t>
  </si>
  <si>
    <t>P30452</t>
  </si>
  <si>
    <t>P30453-M010</t>
  </si>
  <si>
    <t>RF/IR to CAN converter</t>
  </si>
  <si>
    <t>P30461M020-0</t>
  </si>
  <si>
    <t>KTS-2</t>
  </si>
  <si>
    <t>P30461M020-1</t>
  </si>
  <si>
    <t>P30461M110-0</t>
  </si>
  <si>
    <t>P30461M120-0</t>
  </si>
  <si>
    <t>P30461M120-1</t>
  </si>
  <si>
    <t>P30461M120-2</t>
  </si>
  <si>
    <t>P30463M020-1</t>
  </si>
  <si>
    <t>P30463M020-2</t>
  </si>
  <si>
    <t>P30463M110-0</t>
  </si>
  <si>
    <t>P30463M120-1</t>
  </si>
  <si>
    <t>P30463M120-2</t>
  </si>
  <si>
    <t>P30464M010-0</t>
  </si>
  <si>
    <t>P30464M110-0</t>
  </si>
  <si>
    <t>P30466M120-1</t>
  </si>
  <si>
    <t>P30474M010</t>
  </si>
  <si>
    <t>MONITOR 32''</t>
  </si>
  <si>
    <t>P30475M010</t>
  </si>
  <si>
    <t>MONITOR 42''</t>
  </si>
  <si>
    <t>P30475M020</t>
  </si>
  <si>
    <t>P30475M030</t>
  </si>
  <si>
    <t>P30475M040</t>
  </si>
  <si>
    <t>P30477M010</t>
  </si>
  <si>
    <t>Remote Control WIFI</t>
  </si>
  <si>
    <t>P30479M010</t>
  </si>
  <si>
    <t>ADC-CONVERTER</t>
  </si>
  <si>
    <t>P30481M010</t>
  </si>
  <si>
    <t>VCU-D</t>
  </si>
  <si>
    <t>P30482M020</t>
  </si>
  <si>
    <t>P30482M030</t>
  </si>
  <si>
    <t>P30484M010</t>
  </si>
  <si>
    <t>P30484M030</t>
  </si>
  <si>
    <t>P30485M010</t>
  </si>
  <si>
    <t>64" Full HD MONITOR</t>
  </si>
  <si>
    <t>P30488M110-0</t>
  </si>
  <si>
    <t>KTS2</t>
  </si>
  <si>
    <t>P30491M010</t>
  </si>
  <si>
    <t>P30492M010</t>
  </si>
  <si>
    <t>P30493M010</t>
  </si>
  <si>
    <t>32'' Xtra Flat Screen</t>
  </si>
  <si>
    <t>P30493M030</t>
  </si>
  <si>
    <t>P30494M030</t>
  </si>
  <si>
    <t>46'' Xtra Flat Screen</t>
  </si>
  <si>
    <t>P30494M040</t>
  </si>
  <si>
    <t>P30495M010</t>
  </si>
  <si>
    <t>KTS-3</t>
  </si>
  <si>
    <t>P30495M040</t>
  </si>
  <si>
    <t>ROOM KTS</t>
  </si>
  <si>
    <t>P30496M010</t>
  </si>
  <si>
    <t>P30497M020</t>
  </si>
  <si>
    <t>KTS3</t>
  </si>
  <si>
    <t>P30498M030</t>
  </si>
  <si>
    <t>40'' Full HD Screen</t>
  </si>
  <si>
    <t>P30499M030</t>
  </si>
  <si>
    <t>55'' Full HD Screen</t>
  </si>
  <si>
    <t>P30501M010</t>
  </si>
  <si>
    <t>VTS 15.6" SDI</t>
  </si>
  <si>
    <t>P30501M020</t>
  </si>
  <si>
    <t xml:space="preserve">VTS 15.6" </t>
  </si>
  <si>
    <t>P30502M010</t>
  </si>
  <si>
    <t>VTS 17.3" SDI</t>
  </si>
  <si>
    <t>P30502M020</t>
  </si>
  <si>
    <t>VTS 17,3"</t>
  </si>
  <si>
    <t>P30503M010</t>
  </si>
  <si>
    <t>MONITOR 21.5"</t>
  </si>
  <si>
    <t>P30504M010</t>
  </si>
  <si>
    <t>P30505M010</t>
  </si>
  <si>
    <t>P30506M010</t>
  </si>
  <si>
    <t>32'' Full HD Screen</t>
  </si>
  <si>
    <t>P30507M010</t>
  </si>
  <si>
    <t>MEDIA PLAYER BOX</t>
  </si>
  <si>
    <t>P30515M010</t>
  </si>
  <si>
    <t>KTS</t>
  </si>
  <si>
    <t>P30524M010</t>
  </si>
  <si>
    <t>27'' WIDE MONITOR (SDI)</t>
  </si>
  <si>
    <t>P30719-M010</t>
  </si>
  <si>
    <t>P30720-M010</t>
  </si>
  <si>
    <t>P30720-M040</t>
  </si>
  <si>
    <t>P30728-M010</t>
  </si>
  <si>
    <t>VTS Control Unit</t>
  </si>
  <si>
    <t>P30734M010</t>
  </si>
  <si>
    <t>P30736</t>
  </si>
  <si>
    <t>CDC-6</t>
  </si>
  <si>
    <t>P30737M010</t>
  </si>
  <si>
    <t>P30739M010</t>
  </si>
  <si>
    <t>AVD RACK</t>
  </si>
  <si>
    <t>P30741M020</t>
  </si>
  <si>
    <t>P30746M010</t>
  </si>
  <si>
    <t>HD Switcher Box</t>
  </si>
  <si>
    <t>P30747</t>
  </si>
  <si>
    <t>P30749M010</t>
  </si>
  <si>
    <t>P30750</t>
  </si>
  <si>
    <t>SDI/HD-SDI video distributor</t>
  </si>
  <si>
    <t>P30751</t>
  </si>
  <si>
    <t>AUDIO DIGITAL DISTRIBUTOR</t>
  </si>
  <si>
    <t>P30754</t>
  </si>
  <si>
    <t>VASI 3</t>
  </si>
  <si>
    <t>P30758M010</t>
  </si>
  <si>
    <t>P30759M010</t>
  </si>
  <si>
    <t>P30762M010</t>
  </si>
  <si>
    <t>P30764</t>
  </si>
  <si>
    <t>VIDEO Rack</t>
  </si>
  <si>
    <t>P30765M010</t>
  </si>
  <si>
    <t>PRE-AMPLIFIER</t>
  </si>
  <si>
    <t>P30771M010</t>
  </si>
  <si>
    <t>ADC</t>
  </si>
  <si>
    <t>P30774M010</t>
  </si>
  <si>
    <t>ADB-3</t>
  </si>
  <si>
    <t>P30778M010</t>
  </si>
  <si>
    <t>Global Entertainment Server</t>
  </si>
  <si>
    <t>P30780M010</t>
  </si>
  <si>
    <t>Ethernet Media Encoder</t>
  </si>
  <si>
    <t>P30782M010</t>
  </si>
  <si>
    <t>WAP WIRELESS ACCESS POINT</t>
  </si>
  <si>
    <t>P30785M020</t>
  </si>
  <si>
    <t>P30788M010</t>
  </si>
  <si>
    <t>P30796M010</t>
  </si>
  <si>
    <t>BLURAY PLAYER V2</t>
  </si>
  <si>
    <t>P40008</t>
  </si>
  <si>
    <t>PSW Bench</t>
  </si>
  <si>
    <t>P40185-M12</t>
  </si>
  <si>
    <t>Termination Resistor</t>
  </si>
  <si>
    <t>P40194-M01</t>
  </si>
  <si>
    <t>VCB</t>
  </si>
  <si>
    <t>P40233</t>
  </si>
  <si>
    <t>USB/CAN</t>
  </si>
  <si>
    <t>P40251-M010</t>
  </si>
  <si>
    <t>Adjustment bench</t>
  </si>
  <si>
    <t>P58013-M010-1</t>
  </si>
  <si>
    <t>CSP</t>
  </si>
  <si>
    <t>P58013-M010-2</t>
  </si>
  <si>
    <t>P58015-M010</t>
  </si>
  <si>
    <t>SPB</t>
  </si>
  <si>
    <t>P78620-M06</t>
  </si>
  <si>
    <t>P79990</t>
  </si>
  <si>
    <t>P80424-M01</t>
  </si>
  <si>
    <t>P78942-1</t>
  </si>
  <si>
    <t>P78942-2</t>
  </si>
  <si>
    <t>P79017</t>
  </si>
  <si>
    <t>P79020-1</t>
  </si>
  <si>
    <t>P79020-2</t>
  </si>
  <si>
    <t>P79050-1</t>
  </si>
  <si>
    <t>P79050-2</t>
  </si>
  <si>
    <t>P79065-1</t>
  </si>
  <si>
    <t>P79065-2</t>
  </si>
  <si>
    <t>P79964-1</t>
  </si>
  <si>
    <t>P79964-2</t>
  </si>
  <si>
    <t>P79969-1</t>
  </si>
  <si>
    <t>P79969-2</t>
  </si>
  <si>
    <t>P80012-1</t>
  </si>
  <si>
    <t>P80012-2</t>
  </si>
  <si>
    <t>P80124-1</t>
  </si>
  <si>
    <t>P80124-2</t>
  </si>
  <si>
    <t>P80166-1</t>
  </si>
  <si>
    <t>P80166-2</t>
  </si>
  <si>
    <t>P80169-1</t>
  </si>
  <si>
    <t>P80169-2</t>
  </si>
  <si>
    <t>P80170-1</t>
  </si>
  <si>
    <t>P80170-2</t>
  </si>
  <si>
    <t>P80179-1</t>
  </si>
  <si>
    <t>P80179-2</t>
  </si>
  <si>
    <t>P80186</t>
  </si>
  <si>
    <t>P80187-1</t>
  </si>
  <si>
    <t>P80187-2</t>
  </si>
  <si>
    <t>P80308-1</t>
  </si>
  <si>
    <t>P80308-2</t>
  </si>
  <si>
    <t>P80358-1</t>
  </si>
  <si>
    <t>P80358-2</t>
  </si>
  <si>
    <t>P80431-M011</t>
  </si>
  <si>
    <t>Release Button</t>
  </si>
  <si>
    <t>P80509-1</t>
  </si>
  <si>
    <t>P80509-2</t>
  </si>
  <si>
    <t>P80542-1</t>
  </si>
  <si>
    <t>P80542-2</t>
  </si>
  <si>
    <t>P80543-M010-1</t>
  </si>
  <si>
    <t>P80543-M010-2</t>
  </si>
  <si>
    <t>P80575-M010-1</t>
  </si>
  <si>
    <t>P80575-M010-2</t>
  </si>
  <si>
    <t>P80630-M010-1</t>
  </si>
  <si>
    <t>P80630-M010-2</t>
  </si>
  <si>
    <t>P80650-M010-1</t>
  </si>
  <si>
    <t>P80650-M010-2</t>
  </si>
  <si>
    <t>P80669-M010-1</t>
  </si>
  <si>
    <t>P80669-M010-2</t>
  </si>
  <si>
    <t>P80747-M010-1</t>
  </si>
  <si>
    <t>P80747-M010-2</t>
  </si>
  <si>
    <t>P80748-M010-1</t>
  </si>
  <si>
    <t>P80748-M010-2</t>
  </si>
  <si>
    <t>P80792-M010-1</t>
  </si>
  <si>
    <t>P80792-M010-2</t>
  </si>
  <si>
    <t>P81107M010-2</t>
  </si>
  <si>
    <t>P81209M010-1</t>
  </si>
  <si>
    <t>P81209M010-2</t>
  </si>
  <si>
    <t>P81272M010-1</t>
  </si>
  <si>
    <t>P81272M010-2</t>
  </si>
  <si>
    <t>P81886M010</t>
  </si>
  <si>
    <t>Prochaine tâche à faire</t>
  </si>
  <si>
    <t xml:space="preserve"> PGA P/N IN</t>
  </si>
  <si>
    <t>FAMILY</t>
  </si>
  <si>
    <t>S/N 
IN</t>
  </si>
  <si>
    <t>REV.
IN</t>
  </si>
  <si>
    <t>SUBFAMILY</t>
  </si>
  <si>
    <t>ANCIEN RO</t>
  </si>
  <si>
    <t>VIDE</t>
  </si>
  <si>
    <t>INFO PRODUIT</t>
  </si>
  <si>
    <t>RECEPTION DATE PGA</t>
  </si>
  <si>
    <t>TEMPS Réponse Client</t>
  </si>
  <si>
    <t>TAT OBJECTIF</t>
  </si>
  <si>
    <t>TAT REEL (vue client)</t>
  </si>
  <si>
    <t>TAT PGA</t>
  </si>
  <si>
    <t>PROFONDEUR OTD
(RETARD)</t>
  </si>
  <si>
    <t>DATE OF DELIVERY CONTRACT (TAT date)</t>
  </si>
  <si>
    <t>TAT</t>
  </si>
  <si>
    <t>CUSTOMER</t>
  </si>
  <si>
    <t>RE</t>
  </si>
  <si>
    <t>DATE RECEPTION ADV</t>
  </si>
  <si>
    <t>ACTIVITY</t>
  </si>
  <si>
    <t>AOG</t>
  </si>
  <si>
    <t>ADMISSION</t>
  </si>
  <si>
    <t>COMPANY (ALS)
PROGRAM (VIP)</t>
  </si>
  <si>
    <t>PROGRAM IN</t>
  </si>
  <si>
    <t>RELEASE CERTIFICATES</t>
  </si>
  <si>
    <t>CUSTOMER P/N  IN</t>
  </si>
  <si>
    <t>CUSTOMER REPORT
NUMBER</t>
  </si>
  <si>
    <t>FIRST DELIVERY DATES</t>
  </si>
  <si>
    <t>WARRANTY
PERIOD
(Période de Garantie)</t>
  </si>
  <si>
    <t>REASON OF RETURN</t>
  </si>
  <si>
    <t>RETROFIT</t>
  </si>
  <si>
    <t>TYPE OF REPAIR
(nature de réparation)</t>
  </si>
  <si>
    <t>SERVICES
(PRESTATION)</t>
  </si>
  <si>
    <t>QUOTATION</t>
  </si>
  <si>
    <t>QUOTATION
DATE</t>
  </si>
  <si>
    <t>PROMISE DATE</t>
  </si>
  <si>
    <t>CUSTOMER ORDER</t>
  </si>
  <si>
    <t>CUSTOMER AGREEMENT
DATE</t>
  </si>
  <si>
    <t>DATE DERNIER RETOUR PART 145</t>
  </si>
  <si>
    <t>ADV</t>
  </si>
  <si>
    <t>PGA MAINTENANCE DOCUMENTATION 1</t>
  </si>
  <si>
    <t>PGA MAINTENANCE DOCUMENTATION 2</t>
  </si>
  <si>
    <t>PGA MAINTENANCE DOCUMENTATION 3</t>
  </si>
  <si>
    <t>PGA MAINTENANCE DOCUMENTATION 4</t>
  </si>
  <si>
    <t>DOC ENTRETIEN</t>
  </si>
  <si>
    <t>TDP1</t>
  </si>
  <si>
    <t>TDP2</t>
  </si>
  <si>
    <t>TDP3</t>
  </si>
  <si>
    <t>TDP4</t>
  </si>
  <si>
    <t>TDP5</t>
  </si>
  <si>
    <t>TDP6</t>
  </si>
  <si>
    <t>PROGRAM IN
(VIP)</t>
  </si>
  <si>
    <t>VP IN</t>
  </si>
  <si>
    <t>Soft IN</t>
  </si>
  <si>
    <t>Id IN</t>
  </si>
  <si>
    <t>Précisions</t>
  </si>
  <si>
    <t>Liability (imputation)</t>
  </si>
  <si>
    <t>TPS DIAG ESTIME</t>
  </si>
  <si>
    <t>TPS DIAG REEL</t>
  </si>
  <si>
    <t xml:space="preserve"> DIAG DATE</t>
  </si>
  <si>
    <t>OPERATEUR DIAG</t>
  </si>
  <si>
    <t>DIAG</t>
  </si>
  <si>
    <t>PREPA</t>
  </si>
  <si>
    <t>PIECES</t>
  </si>
  <si>
    <t>DESIGNATION</t>
  </si>
  <si>
    <t>DELAIS</t>
  </si>
  <si>
    <t>RESP.</t>
  </si>
  <si>
    <t>COMMENTAIRES</t>
  </si>
  <si>
    <t>MAINTENANCE DETAILS</t>
  </si>
  <si>
    <t>TPS REPARATION ESTIME</t>
  </si>
  <si>
    <t xml:space="preserve">TPS REPARATION REEL </t>
  </si>
  <si>
    <t>REPAIR DATE</t>
  </si>
  <si>
    <t>OPERATEUR REPARATION</t>
  </si>
  <si>
    <t>N° BDD</t>
  </si>
  <si>
    <t>REPAR</t>
  </si>
  <si>
    <t>OPERATEUR  CONTRÔLE</t>
  </si>
  <si>
    <t>TPS CONTRÔLE ESTIME</t>
  </si>
  <si>
    <t>FONCTIONNAL CHECK OUT</t>
  </si>
  <si>
    <t>CHECK OUT DATE</t>
  </si>
  <si>
    <t>CONTRÖLE</t>
  </si>
  <si>
    <t xml:space="preserve">CUSTOMER P/N OUT
</t>
  </si>
  <si>
    <t xml:space="preserve"> PGA P/N OUT</t>
  </si>
  <si>
    <t>REV.
OUT</t>
  </si>
  <si>
    <t>S/N
OUT</t>
  </si>
  <si>
    <t>BATCH  OUT</t>
  </si>
  <si>
    <t xml:space="preserve"> PROGRAM OUT (VIP)</t>
  </si>
  <si>
    <t>VP OUT</t>
  </si>
  <si>
    <t>SOFT OUT</t>
  </si>
  <si>
    <t>ID OUT</t>
  </si>
  <si>
    <t>INFO pdt OUT</t>
  </si>
  <si>
    <t>N° FDA</t>
  </si>
  <si>
    <t>N°FFH</t>
  </si>
  <si>
    <t>QUALITE (FDA/FFH)</t>
  </si>
  <si>
    <t>APRS DATE</t>
  </si>
  <si>
    <t>APRS</t>
  </si>
  <si>
    <t>DELIVERY NOTE</t>
  </si>
  <si>
    <t>MOIS D'EXPEDITION</t>
  </si>
  <si>
    <t>LIVRAISON</t>
  </si>
  <si>
    <t>COMMENTS</t>
  </si>
  <si>
    <t>STATUT de livraison</t>
  </si>
  <si>
    <t>N° SEMAINE RECEPTION</t>
  </si>
  <si>
    <t>N° SEMAINE EXPEDITION</t>
  </si>
  <si>
    <t>MOIS DATE RECEPTION</t>
  </si>
  <si>
    <t>Validation données</t>
  </si>
  <si>
    <t>Impact Temps d'Appro</t>
  </si>
  <si>
    <t>Temps de travail restant</t>
  </si>
  <si>
    <t>Temps de DIAG restant</t>
  </si>
  <si>
    <t>Temps de REPARATION restant</t>
  </si>
  <si>
    <t>Temps de CONTROLE restant</t>
  </si>
  <si>
    <t>Objectif Diagnostique</t>
  </si>
  <si>
    <t>Objectif Devis</t>
  </si>
  <si>
    <t>Objectif Réparation</t>
  </si>
  <si>
    <t>Objectif Contrôle</t>
  </si>
  <si>
    <t>Objectif APRS</t>
  </si>
  <si>
    <t>Objectif Livraison</t>
  </si>
  <si>
    <t>OBJECTIF</t>
  </si>
  <si>
    <t>BLOCAGE</t>
  </si>
  <si>
    <t xml:space="preserve"> TYPE BLOCAGE</t>
  </si>
  <si>
    <t>en
atelier</t>
  </si>
  <si>
    <t>index</t>
  </si>
  <si>
    <t>DIVERS</t>
  </si>
  <si>
    <t>A</t>
  </si>
  <si>
    <t>VP01</t>
  </si>
  <si>
    <t>délai à confirmer</t>
  </si>
  <si>
    <t>010000</t>
  </si>
  <si>
    <t>P78624A440</t>
  </si>
  <si>
    <r>
      <t>DATE EXPE</t>
    </r>
    <r>
      <rPr>
        <b/>
        <sz val="11"/>
        <color rgb="FFFF0000"/>
        <rFont val="Calibri"/>
        <family val="2"/>
        <scheme val="minor"/>
      </rPr>
      <t xml:space="preserve"> CLIENT</t>
    </r>
    <r>
      <rPr>
        <b/>
        <sz val="11"/>
        <color theme="1"/>
        <rFont val="Calibri"/>
        <family val="2"/>
        <scheme val="minor"/>
      </rPr>
      <t xml:space="preserve"> CONFIRME</t>
    </r>
  </si>
  <si>
    <t>P28312M060</t>
  </si>
  <si>
    <t>P28395M060</t>
  </si>
  <si>
    <t>P23252M010</t>
  </si>
  <si>
    <t>P78700M220</t>
  </si>
  <si>
    <t>Présent dans fichier E/S WH3145</t>
  </si>
  <si>
    <t>ACHAT</t>
  </si>
  <si>
    <t>APPRO</t>
  </si>
  <si>
    <t>P81960B010-2</t>
  </si>
  <si>
    <t>P78634M040</t>
  </si>
  <si>
    <t>P78690A040</t>
  </si>
  <si>
    <t>RO</t>
  </si>
  <si>
    <t>SDE</t>
  </si>
  <si>
    <t>MEE</t>
  </si>
  <si>
    <t>P28174-M6</t>
  </si>
  <si>
    <t>P34370B010</t>
  </si>
  <si>
    <t>ROI</t>
  </si>
  <si>
    <t>P23241-M010</t>
  </si>
  <si>
    <t>P28379M060</t>
  </si>
  <si>
    <t>CMM 44-22-89 INITIAL ISSUE OF 11/02/2011</t>
  </si>
  <si>
    <t>V16.46</t>
  </si>
  <si>
    <t>P78700M111</t>
  </si>
  <si>
    <t xml:space="preserve">GOODRICH Cabin Seating Systems </t>
  </si>
  <si>
    <t>L2T150</t>
  </si>
  <si>
    <t>PROFONDEUR OTD (VUE PGA)</t>
  </si>
  <si>
    <t>STATUT de livraison (VUE PGA)</t>
  </si>
  <si>
    <t>P78700M030</t>
  </si>
  <si>
    <t>DATE D'ENLEVEMENT</t>
  </si>
  <si>
    <t>P30464M110-2</t>
  </si>
  <si>
    <t>TURKISH TECHNIC</t>
  </si>
  <si>
    <t>A340-500_MSN902</t>
  </si>
  <si>
    <t xml:space="preserve">KTS-2 </t>
  </si>
  <si>
    <t>P34016B030</t>
  </si>
  <si>
    <t>DELIVERY NOTE DATE</t>
  </si>
  <si>
    <t>P78700M290</t>
  </si>
  <si>
    <t>P78624A470</t>
  </si>
  <si>
    <t>COMLUX COMPLETION USA</t>
  </si>
  <si>
    <t>A330_MSN451_SLF1</t>
  </si>
  <si>
    <t>12061400234</t>
  </si>
  <si>
    <t>RO0000010870</t>
  </si>
  <si>
    <t>IL96020-15/05/19</t>
  </si>
  <si>
    <t>RO0000033392</t>
  </si>
  <si>
    <t>AF30045861-2</t>
  </si>
  <si>
    <t>Commande amendée reçue de VEMINA le 15/05/19
Attente paiement facture d'acompte pour libération du produit</t>
  </si>
  <si>
    <t>Read configuration with VP01
010000: NFF</t>
  </si>
  <si>
    <t>190517-L0128559</t>
  </si>
  <si>
    <t>Load configuration with VP 01</t>
  </si>
  <si>
    <r>
      <t>DATE EXPE</t>
    </r>
    <r>
      <rPr>
        <b/>
        <sz val="11"/>
        <color rgb="FFFF0000"/>
        <rFont val="Calibri"/>
        <family val="2"/>
      </rPr>
      <t xml:space="preserve"> CLIENT</t>
    </r>
    <r>
      <rPr>
        <b/>
        <sz val="11"/>
        <color theme="1"/>
        <rFont val="Calibri"/>
        <family val="2"/>
      </rPr>
      <t xml:space="preserve"> CONFIRME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</si>
  <si>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</si>
  <si>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</si>
  <si>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</si>
  <si>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</si>
  <si>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</si>
  <si>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</si>
  <si>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2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</si>
  <si>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2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</si>
  <si>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2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</si>
  <si>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2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</si>
  <si>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2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</si>
  <si>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2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</si>
  <si>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3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</si>
  <si>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3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</si>
  <si>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3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</si>
  <si>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3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</si>
  <si>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3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</si>
  <si>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3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</si>
  <si>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4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</si>
  <si>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4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</si>
  <si>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4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</si>
  <si>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4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</si>
  <si>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4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</si>
  <si>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4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</si>
  <si>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5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</si>
  <si>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5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</si>
  <si>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5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</si>
  <si>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5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</si>
  <si>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5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</si>
  <si>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5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</si>
  <si>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6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</si>
  <si>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6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</si>
  <si>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6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</si>
  <si>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6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</si>
  <si>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6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</si>
  <si>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6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</si>
  <si>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7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</si>
  <si>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7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</si>
  <si>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7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</si>
  <si>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7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</si>
  <si>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7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</si>
  <si>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7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</si>
  <si>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8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</si>
  <si>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8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</si>
  <si>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8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</si>
  <si>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8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</si>
  <si>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8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</si>
  <si>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8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</si>
  <si>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9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</si>
  <si>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9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</si>
  <si>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9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</si>
  <si>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9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</si>
  <si>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9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</si>
  <si>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9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</si>
  <si>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10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</si>
  <si>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10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</si>
  <si>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10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</si>
  <si>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10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</si>
  <si>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10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</si>
  <si>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10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</si>
  <si>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11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</si>
  <si>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11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</si>
  <si>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11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</si>
  <si>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11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</si>
  <si>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11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</si>
  <si>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11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</si>
  <si>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12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</si>
  <si>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12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</si>
  <si>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12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</si>
  <si>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12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</si>
  <si>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12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</si>
  <si>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12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</si>
  <si>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13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</si>
  <si>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13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</si>
  <si>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13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</si>
  <si>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13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</si>
  <si>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13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</si>
  <si>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13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</si>
  <si>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14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</si>
  <si>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14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</si>
  <si>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14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</si>
  <si>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14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</si>
  <si>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14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</si>
  <si>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14</t>
    </r>
  </si>
  <si>
    <r>
      <rPr>
        <b/>
        <sz val="12"/>
        <color theme="1"/>
        <rFont val="Calibri"/>
        <family val="2"/>
      </rPr>
      <t>Type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15</t>
    </r>
  </si>
  <si>
    <r>
      <rPr>
        <b/>
        <sz val="12"/>
        <color theme="1"/>
        <rFont val="Calibri"/>
        <family val="2"/>
      </rPr>
      <t>Repère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15</t>
    </r>
  </si>
  <si>
    <r>
      <rPr>
        <b/>
        <sz val="11"/>
        <color theme="1"/>
        <rFont val="Calibri"/>
        <family val="2"/>
      </rPr>
      <t>P/N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15</t>
    </r>
  </si>
  <si>
    <r>
      <rPr>
        <b/>
        <sz val="11"/>
        <color theme="1"/>
        <rFont val="Calibri"/>
        <family val="2"/>
      </rPr>
      <t>Description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15</t>
    </r>
  </si>
  <si>
    <r>
      <rPr>
        <b/>
        <sz val="11"/>
        <color theme="1"/>
        <rFont val="Calibri"/>
        <family val="2"/>
      </rPr>
      <t>REV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15</t>
    </r>
  </si>
  <si>
    <r>
      <rPr>
        <b/>
        <sz val="11"/>
        <color theme="1"/>
        <rFont val="Calibri"/>
        <family val="2"/>
      </rPr>
      <t>QTE</t>
    </r>
    <r>
      <rPr>
        <sz val="11"/>
        <color theme="1"/>
        <rFont val="Calibri"/>
        <family val="2"/>
      </rPr>
      <t xml:space="preserve">
</t>
    </r>
    <r>
      <rPr>
        <sz val="8"/>
        <color theme="1"/>
        <rFont val="Calibri"/>
        <family val="2"/>
      </rPr>
      <t>ACT 15</t>
    </r>
  </si>
  <si>
    <t>=SI(HF18&lt;&gt;"";"terminé"&amp;SI(CC18&lt;&gt;"";" BLOCAGE";"");SI(HD18&lt;&gt;"";"A Expédier"&amp;SI(CC18&lt;&gt;"";" BLOCAGE";"");SI(GY18&lt;&gt;"";"APRS OK "&amp;SI(CC18&lt;&gt;"";"BLOCAGE";"");SI(GD18&lt;&gt;"";"APRS a faire "&amp;SI(CC18&lt;&gt;"";"BLOCAGE";"");SI(FU18&lt;&gt;"";" A Contrôler "&amp;SI(CC18&lt;&gt;"";"BLOCAGE";"");SI(ET(L18&lt;&gt;"";BQ18="");" A Diagnostiquer "&amp;SI(CC18&lt;&gt;"";"BLOCAGE";"");SI(BQ18&lt;&gt;"";"A Réparer "&amp;SI(CC18&lt;&gt;"";" BLOCAGE ";"")&amp;SI(ET(AN18="";BV18="fait/complet");"Devis possible";SI(ET(AN18="";BV18="a faire");"Devis impossible";SI(ET(AN18="";BV18="manquant");"Devis possible si date";""))))))))))</t>
  </si>
  <si>
    <t>=SI(C22="";"";RECHERCHEV(C22;FAMILLEDESIGNATION;2;FAUX))</t>
  </si>
  <si>
    <t>=SI(C22="";"";RECHERCHEV(C22;FAMILLEDESIGNATION;3;FAUX))</t>
  </si>
  <si>
    <t>=SI($AN22="";"0";SI(ET($AN22&lt;&gt;"";$AQ22="");AUJOURDHUI()-$AN22;$AQ22-$AN22))</t>
  </si>
  <si>
    <t>=SI($V22="";"";SI(OU($V22="STELIA AEROSPACE";$V22="AMIRI FLIGHT";$V22="QATAR AIRWAYS");15;20))</t>
  </si>
  <si>
    <t>=SI($HD22="";"";$HD22-$L22)</t>
  </si>
  <si>
    <t>=SI(OU($HD22="";$M22="");"";($HD22-$L22)-$M22)</t>
  </si>
  <si>
    <t>=SI($R22="";"";SI($HD22="";AUJOURDHUI()-$R22;$HD22-$R22))</t>
  </si>
  <si>
    <t>=SI($L22="";"";SI(OU($V22="STELIA AEROSPACE";$V22="QATAR AIRWAYS";$V22="AMIRI FLIGHT");$L22+15;SI($V22="PGA";20+$L22;$L22+20)))</t>
  </si>
  <si>
    <t>=SI($R22="";"";SI($HD22="";AUJOURDHUI()-$R22-$M22;$HD22-$R22-$M22))</t>
  </si>
  <si>
    <t>MENU DEROULANT</t>
  </si>
  <si>
    <t>=SI($D22="";"";RECHERCHEV($D22;TEMPS;2;FAUX))</t>
  </si>
  <si>
    <t>=RECHERCHEV(C22;'\\SRCFLS07\4_CSC\ENT_Suivi_Reparations\[Dispo Echange standard_WH3145.xlsx]regroupement'!$A:$A;1;FAUX)</t>
  </si>
  <si>
    <t>=SI(SI(ET($BV22="MANQUANT";$CD22="");"MANQUANT"&amp;SI(ET(AN22&lt;&gt;"";AQ22="");" CLIENT";"");SI(ET($BV22="MANQUANT";$CD22&lt;&gt;"");$BV22&amp;" "&amp;$CD22 &amp;SI(ET(AN22&lt;&gt;"";AQ22="");" CLIENT";"");SI(OU($BV22="MANQUANT";$BV22="FAIT/COMPLET";$BV22="A FAIRE";$BV22="");CD22&amp;SI(ET(AN22&lt;&gt;"";AQ22="");" CLIENT";"");"")))=0;"";SI(ET($BV22="MANQUANT";$CD22="");"MANQUANT"&amp;SI(ET(AN22&lt;&gt;"";AQ22="");" CLIENT";"");SI(ET($BV22="MANQUANT";$CD22&lt;&gt;"");$BV22&amp;" "&amp;$CD22 &amp;SI(ET(AN22&lt;&gt;"";AQ22="");" CLIENT";"");SI(OU($BV22="MANQUANT";$BV22="FAIT/COMPLET";$BV22="A FAIRE";$BV22="");$CD22&amp;SI(ET(AN22&lt;&gt;"";AQ22="");" CLIENT";"");""))))</t>
  </si>
  <si>
    <t>=SI($D22="";"";RECHERCHEV($D22;TEMPS;3;FAUX))</t>
  </si>
  <si>
    <t>=SI($D22="";"";RECHERCHEV($D22;TEMPS;4; FAUX))</t>
  </si>
  <si>
    <t>=SI($AE22="";"";$AE22)</t>
  </si>
  <si>
    <t>=C22</t>
  </si>
  <si>
    <t>=F22</t>
  </si>
  <si>
    <t>=E22</t>
  </si>
  <si>
    <t>=SI($A22="";"";SI($HD22="";1;DATE(ANNEE($HD22);MOIS($HD22);1)))</t>
  </si>
  <si>
    <t>=SI($Q22="";"";SI(ET($HD22="";$Q22=0);"On Progress";SI(ET($HD22&lt;&gt;"";$HD22&gt;$R22);"Late";SI(ET($HD22&lt;&gt;"";$HD22&lt;$R22);"On Time";SI(ET($HD22&lt;&gt;"";$HD22=$R22);"On Time";SI(ET($HD22="";$R22&gt;AUJOURDHUI());"On Progress";"Late"))))))</t>
  </si>
  <si>
    <t>=SI($L22 ="";"";NO.SEMAINE($L22;2)-1)</t>
  </si>
  <si>
    <t>=SI($HD22 ="";"";NO.SEMAINE($HD22;2)-1)</t>
  </si>
  <si>
    <t>=SI($L22="";"";DATE(ANNEE($L22);MOIS($L22);1))</t>
  </si>
  <si>
    <t>=SI(OU($L22="";$BQ22="";$FU22="";$GD22="";$HD22="";$AN22="";$AQ22="";$HF22="");"";SI($AN22&lt;$BQ22;"pb date DEVIS";SI($AN22&gt;$AQ22;"pb date ACCORD CLIENT";SI($L22&gt;$BQ22;"pb date DIAG";SI($BQ22&gt;$FU22;"pb date REPAR";SI($FU22&gt;$GD22;"pb date CONTRÔLE";SI($GD22&gt;$HD22;"pb date BL";SI($HD22&gt;$HF22;"pb date d'ENLVMT";""))))))))</t>
  </si>
  <si>
    <t>=SI(OU($GD22="";$AN22="");"";SI($GD22&lt;&gt;"";(SI($AN22&gt;$GD22;0;$FU22-$BQ22))))</t>
  </si>
  <si>
    <t>=SIERREUR(SI(HD22="";SI(GD22="";GB22;0)+SI(FU22="";FS22;0)+SI(BQ22="";BO22;0);"");"")</t>
  </si>
  <si>
    <t>=SIERREUR(SI(HD22="";SI(BQ22="";BO22;"");"");"")</t>
  </si>
  <si>
    <t>=SIERREUR(SI(HD22="";SI(FU22="";FS22;"");"");"")</t>
  </si>
  <si>
    <t>=SIERREUR(SI(HD22="";SI(GD22="";GB22;"");"");"")</t>
  </si>
  <si>
    <t>=SI($L22&lt;&gt;"";SI($BQ22&lt;&gt;"";$BQ22;7+$L22);"")</t>
  </si>
  <si>
    <t>=SI($L22&lt;&gt;"";SI($AN22&lt;&gt;"";$AN22;5+$HW22);"")</t>
  </si>
  <si>
    <t>=SI(ESTERREUR(CHERCHE("manqu";$BV22));SI($L22&lt;&gt;"";SI($FU22&lt;&gt;"";$FU22;$HX22+2);"");"")</t>
  </si>
  <si>
    <t>=SI(ESTERREUR(CHERCHE("manqu";$BV22));SI($L22&lt;&gt;"";SI($GD22&lt;&gt;"";$GD22;1+$HY22);"");"")</t>
  </si>
  <si>
    <t>=SI(ESTERREUR(CHERCHE("manqu";$BV22));SI($L22&lt;&gt;"";SI($GY22&lt;&gt;"";$GY22;$HZ22+3);"");"")</t>
  </si>
  <si>
    <t>=SI(ESTERREUR(CHERCHE("manqu";$BV22));SI($L22&lt;&gt;"";SI($HD22&lt;&gt;"";$HD22;$IA22+2);"");"")</t>
  </si>
  <si>
    <t>=SI($S22="";"";SI(ET($HD22="";$S22=0);"On Progress";SI(ET($HD22&lt;&gt;"";$HD22&gt;$R22+$M22);"Late";SI(ET($HD22&lt;&gt;"";$HD22&lt;$R22+$M22);"On Time";SI(ET($HD22&lt;&gt;"";$HD22=$R22+$M22);"On Time";SI(ET($HD22="";$R22+$M22&gt;AUJOURDHUI());"On Progress";"Late"))))))</t>
  </si>
  <si>
    <t>'=SI(DATE D'ENLEVEMENT non vide alors;"terminé"&amp;SI(BLOCAGE non vide alors;" BLOCAGE" sinon; vide) sinon; SI( DATE BL  non vide alors;"A Expédier"&amp;SI(BLOCAGE non vide alors;" BLOCAGE"sinon; vide) sinon; SI(APRS DATE non vide alors;"APRS OK "&amp;SI(BLOCAGE non vide alors;"BLOCAGE" sinon; vide) sinon; SI(CHECK OUT DATE non vide alors;"APRS a faire "&amp;SI(BLOCAGE non vide alors;"BLOCAGE"sinon; vide) sinon; SI(REPAIR DATE non vide alors;" A Contrôler "&amp;SI(BLOCAGE non vide alors;"BLOCAGE"sinon; vide)sinon; SI(ET(RECEPTION DATE PGA non vide ; DIAG DATE=vide) alors;" A Diagnostiquer "&amp;SI(BLOCAGE non vide alors;"BLOCAGE"sinon ; vide)sinon; SI(DIAG DATE non vide alors;"A Réparer "&amp;SI(BLOCAGE non vide alors;" BLOCAGE " sinon; vide)&amp;SI(ET(QUOTATION DATE= vide;PREPA="fait/complet") alors;"Devis possible" sinon; SI(ET(QUOTATION DATE=vide;PREPA="a faire") alors;"Devis impossible" sinon;SI(ET(QUOTATION DATE=vide;PREPA="manquant") alors;"Devis possible si date" sinon; vide)))))))))) et MFC sur le FAUX en BLANC</t>
  </si>
  <si>
    <t>=SI ( PGA PN = vide alors vide sinon Recherche V de la famille PGA PN ,dans la liste famille désignation , colonne 2))</t>
  </si>
  <si>
    <t>=SI ( PGA PN = vide alors vide sinon Recherche V de la famille PGA PN ,dans la liste famille désignation , colonne 3))</t>
  </si>
  <si>
    <t>'=SI( QUOTATION DATE= vide) alors; 0 sinon; SI(ET (QUOTATION DATE nonvide , CUSTOMER AGREEMENT DATE="") alors; date aujourdhui- QUOTATION DATE sinon; CUSTOMER AGREEMENT DATE - QUOTATION DATE</t>
  </si>
  <si>
    <t>'=SI(CUSTOMER=vide alors, vide sinon, SI ( OU( CUSTOMER = "stelia"; CUSTOMER=" amiri"; CUSTOMER="qatar") alors; 15 sinon; 20)</t>
  </si>
  <si>
    <t>'=SI ( DATE BL  = vide  alors; vide sinon; DATE BL - DATE DE RECEPTION PGA )</t>
  </si>
  <si>
    <t>'=SI ( ou (DATE BL = vide, TEMPS REPONSE CLIENT= vide) alors; VIDE sinon; DATE BL  - DATE DE RECEPTION PGA ) - TEMPS REPONSE CLIENT)</t>
  </si>
  <si>
    <t>'=SI ( TAT DATE = vide alors; vide sinon; SI ( DATE BL = vide alors; AUJOUDHUI-TAT DATE sinon; DATE BL - TAT DATE))</t>
  </si>
  <si>
    <t>'=SI ( DATE DE RECEPTION PGA = vide alors; vide sinon; SI ( OU( CUSTOMER = " STELIA" ; CUSTOMER =" QATAR" ; CUSTOMER ="AMIRI" alors; DATE DE RECEPTION + 15 sinon ; SI ( CUSTOMER ="PGA" alors; 100+ DATE DE RECPTION sinon; DATE DE RECPTION +20 ))</t>
  </si>
  <si>
    <t>'=SI(  TAT DATE= "" alors; "" sinon; SI(DATE BL  = "" alors; date aujourdhui - TAT DATE - TEMPS DE REPONSE CLIENT sinon; DATE BL - TAT DATE - TEMPS DE REPONSE CLIENT))</t>
  </si>
  <si>
    <t>=SI ( FAMILY = vide alors vide sinon Recherche V de la FAMILY ,dans la liste FAMILY , colonne 2))</t>
  </si>
  <si>
    <t>= Recherche V sur le fichier des E/S ,si le PN est marqué alors il est disponible ,sinon rien</t>
  </si>
  <si>
    <t>'=SI(SI(ET(PREPA="MANQUANT";BLOCAGE="");"MANQUANT"&amp;SI(ET(QUOTATION DATE&lt;&gt;"";CUSTOMER AGREEMENT DATE="");" CLIENT";"");SI(ET(PREPA="MANQUANT";BLOCAGE&lt;&gt;"");"MULTIPLE"&amp;SI(ET(QUOTATION DATE&lt;&gt;"";CUSTOMER AGREEMENT DATE="");" CLIENT";"");SI(OU(PREPA="MANQUANT";PREPA="FAIT/COMPLET";PREPA="A FAIRE";PREPA="");BLOCAGE&amp;SI(ET(QUOTATION DATE&lt;&gt;"";CUSTOMER AGREEMENT DATE="");" CLIENT";"");"")))=0;"";SI(ET(PREPA="MANQUANT";BLOCAGE="");"MANQUANT"&amp;SI(ET(QUOTATION DATE&lt;&gt;"";CUSTOMER AGREEMENT DATE="");" CLIENT";"");SI(ET(PREPA="MANQUANT";BLOCAGE&lt;&gt;"");"MULTIPLE"&amp;SI(ET(QUOTATION DATE&lt;&gt;"";CUSTOMER AGREEMENT DATE="");" CLIENT";"");SI(OU(PREPA="MANQUANT";PREPA="FAIT/COMPLET";PREPA="A FAIRE";PREPA="");BLOCAGE&amp;SI(ET(QUOTATION DATE&lt;&gt;"";CUSTOMER AGREEMENT DATE="");" CLIENT";"");""))))</t>
  </si>
  <si>
    <t>=SI ( FAMILY = vide alors vide sinon Recherche V de la FAMILY ,dans la liste FAMILY , colonne 3))</t>
  </si>
  <si>
    <t>=SI ( FAMILY = vide alors vide sinon Recherche V de la FAMILY ,dans la liste FAMILY , colonne 4))</t>
  </si>
  <si>
    <t>= CUSTOMER PN IN</t>
  </si>
  <si>
    <t>= PN IN</t>
  </si>
  <si>
    <t>= REV IN</t>
  </si>
  <si>
    <t>=SN IN</t>
  </si>
  <si>
    <t>=SI ( RO= vide alors vide sinon; SI ( DELIVERY NOTE DATE = vide alors vide sinon Date mois année de DELIVERY NOTE DATE)</t>
  </si>
  <si>
    <t>'=SI (RECEPTION DATE PGA = "" alors; "" sinon; Numero de semaine (RECEPTION DATE PGA)-1</t>
  </si>
  <si>
    <t>'=SI ( DATE BL = "" alors, "" sinon; Numero de semaine (DATE BL )-1</t>
  </si>
  <si>
    <t>'=SI( RECEPTION DATE PGA ="" alors; "" sinon; DATE( ANNEE (RECEPTION DATE PGA );MOIS (RECEPTION DATE PGA ) du jour 1)</t>
  </si>
  <si>
    <t>'=SI(OU(DATE RECPTION="";DIAG DATE="";REPAIR DATE="";CHECK OUT DATE="";DATE BL="";QUOTATION DATE="";CUSTOMER AGREEMENT DATE="";DATE ENLEVEMENT="");""; SI(QUOTATION DATE&lt;DIAG DATE;"pb date DEVIS"; SI(QUOTATION DATE&gt;CUSTOMER AGREEMENT DATE;"pb date ACCORD CLIENT"; SI(DATE RECPTION&gt;DIAG DATE;"pb date DIAG"; SI(DIAG DATE&gt;REPAIR DATE;"pb date REPAR"; SI(REPAIR DATE&gt;CHECK OUT DATE;"pb date CONTRÔLE"; SI(CHECK OUT DATE&gt;DATE BL;"pb date BL"; SI(DATE BL&gt;DATE ENLEVEMENT;"pb date d'ENLVMT";""))))))))</t>
  </si>
  <si>
    <t>'=SI ( OU(CHECK OUT DATE = vide; QUOTATION DATE = vide) alors ; vide sinon; SI(CHECK OUT DATE non vide alors; SI (QUOTATION DATE &gt;CHECK OUT DATE alors; 0 sinon; REPAIR DATE-  DIAG DATE))))</t>
  </si>
  <si>
    <t>'=SIERREUR(SI( DATE BL = vide alors ; SI (CHECK OUT DATE = vide alors;TPS CONTRÔLE ESTIME sinon;0 + SI (REPAIR DATE = vide alors ;TPS REPARATION ESTIME sinon; 0 + SI ( DIAG DATE = vide alors; TPS DIAG ESTIME sinon ; 0) sinon; vide) sinon; vide)</t>
  </si>
  <si>
    <t>'=SIERREUR(SI(DATE BL =vide alors;SI(DATE DIAG=vide alors;TPS DIAG ESTIME sinon;"");"");"")</t>
  </si>
  <si>
    <t>'=SIERREUR(SI(DATE BL =vide alors;SI(REPAIR DATE=vide alors;TPS REPAIR ESTIME sinon;"");"");"")</t>
  </si>
  <si>
    <t>'=SIERREUR(SI(DATE BL =vide alors;SI(CHECK OUT DATE =vide alors;TPS CHECK OUT ESTIME sinon;"");"");"")</t>
  </si>
  <si>
    <t>'=SI( DATE DE RECPTION = non vide alors; SI( DATE DE DIAG = non vide alors; DATE DE DIAG sinon; 7+  DATE DE RECPTION) sinon; vide)</t>
  </si>
  <si>
    <t>'=SI( DATE DE RECPTION = non vide alors; SI( DATE DE DEVIS= non vide alors; DATE DE DEVIS sinon; 5 +  OBJECTIF DIAG) sinon; vide)</t>
  </si>
  <si>
    <t>'=SI(ESTERREUR(CHERCHE("manqu";PREPA)) alors ;SI(DATE DE RECPTION=non vide alors;SI(DATE DE REPARATION= non vide alors ;DATE DE REPARATION sinon;OBJECTIF DEVIS+2) sinon;vide)sinon;vide)</t>
  </si>
  <si>
    <t>'=SI(ESTERREUR(CHERCHE("manqu";PREPA)) alors;SI(DATE DE RECPTION=non vide alors;SI(DATE DE CONTRÔLE= non vide alors;DATE DE CONTRÔLE sinon;1+OBJECTIF REPARATION)sinon;vide)sinon;vide)</t>
  </si>
  <si>
    <t>'=SI(ESTERREUR(CHERCHE("manqu";PREPA));SI(DATE DE RECPTION=non vide alors;SI(DATE APRS =nonvide alors;DATE APRS sinon;OBJECTIF CONTROLE+3)sion;vide)sinon;vide)</t>
  </si>
  <si>
    <t>'=SI(ESTERREUR(CHERCHE("manqu";PREPA));SI(DATE DE RECPTION=non vide alors;SI(DATE BL = non vide alors; DATE BL  sinon;OBJECTIF APRS+2)sinon;vide)sinon;vide)</t>
  </si>
  <si>
    <t>'=SI OTD="";"";SI(ET(DATE BL ="";OTD=0);"On Progress";SI(ET(DATE BL &lt;&gt;""; DATE BL &gt;TAT date);"Late";SI(ET(DATE BL &lt;&gt;"";DATE BL &lt;TAT date);"On Time";SI(ET(DATE BL &lt;&gt;"";DATE BL =TAT date);"On Time";SI(ET(DATE BL ="";TAT date&gt;AUJOURDHUI());"On Progress";"Late"</t>
  </si>
  <si>
    <t>'=SI OTD="";"";SI(ET(DATE BL ="";OTD=0);"On Progress"; SI(ET(DATE BL &lt;&gt;""; DATE BL &gt;TAT date + TEMPS DE REPONSE );"Late";SI(ET(DATE BL &lt;&gt;"";DATE BL &lt;TAT date + TEMPS DE REPONSE );"On Time"; SI(ET(DATE BL &lt;&gt;"";DATE BL =TAT date + TEMPS DE REPONSE );"On Time" ;SI(ET(DATE BL ="";TAT date + TEMPS DE REPONSE CLIENT &gt;AUJOURDHUI());"On Progress";"Late"</t>
  </si>
  <si>
    <t>MANUEL</t>
  </si>
  <si>
    <t>P31027A020</t>
  </si>
  <si>
    <t>P30461M020-2</t>
  </si>
  <si>
    <t>P78624A450</t>
  </si>
  <si>
    <t>G38391</t>
  </si>
  <si>
    <t>MONITOR</t>
  </si>
  <si>
    <t>P31310A020</t>
  </si>
  <si>
    <t>P34014A010</t>
  </si>
  <si>
    <t>P78623-A180</t>
  </si>
  <si>
    <t>P79329-M350</t>
  </si>
  <si>
    <t>P81519B010</t>
  </si>
  <si>
    <t>Répartition des comptes clients/adv =&gt; MAJ le 12/06/19</t>
  </si>
  <si>
    <t>AERO INDUSTRIAL SALES CO.</t>
  </si>
  <si>
    <t>SAE</t>
  </si>
  <si>
    <t>AERTEC</t>
  </si>
  <si>
    <t xml:space="preserve">SAE </t>
  </si>
  <si>
    <t>AL SALAM 319</t>
  </si>
  <si>
    <t>MLM</t>
  </si>
  <si>
    <t>NLC</t>
  </si>
  <si>
    <t>SAE/MLM</t>
  </si>
  <si>
    <t>B/E AEROSPACE    Philippines</t>
  </si>
  <si>
    <t>B/E AEROSPACE INC. TUCSON</t>
  </si>
  <si>
    <t>B/E AEROSPACE INC. WINSTON SALEM</t>
  </si>
  <si>
    <t>B/E AEROSPACE MIAMI</t>
  </si>
  <si>
    <t>IACOBUCCI HF ELECTRONICS S.p.A.</t>
  </si>
  <si>
    <t>OPTIMARES S.R.L</t>
  </si>
  <si>
    <t>PAC SEATING SYSTEMS</t>
  </si>
  <si>
    <t>SAFRAN SEATS SANTA MARIA LLC</t>
  </si>
  <si>
    <t>UTC AEROSPACE SYSTEMS</t>
  </si>
  <si>
    <t>ADVs</t>
  </si>
  <si>
    <t xml:space="preserve">B/E AEROSPACE (UK) </t>
  </si>
  <si>
    <t>ALIMOT</t>
  </si>
  <si>
    <t>NSC</t>
  </si>
  <si>
    <t>MPS</t>
  </si>
  <si>
    <t>GEN VII</t>
  </si>
  <si>
    <t>Rotary Spotlight</t>
  </si>
  <si>
    <t>Calypso</t>
  </si>
  <si>
    <t>Ambient Light</t>
  </si>
  <si>
    <t>Altaïr</t>
  </si>
  <si>
    <t>Mirror Light</t>
  </si>
  <si>
    <t>formule initial</t>
  </si>
  <si>
    <t>essai avec date de devis +3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</si>
</sst>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dd/mm/yy;@"/>
    <numFmt numFmtId="166" formatCode="[$-40C]mmmm\-yy;@"/>
    <numFmt numFmtId="167" formatCode="_-* #,##0.00\ &quot;F&quot;_-;\-* #,##0.00\ &quot;F&quot;_-;_-* &quot;-&quot;??\ &quot;F&quot;_-;_-@_-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FFFF00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</font>
    <font>
      <b/>
      <sz val="10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FF00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theme="7" tint="0.59999389629810485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C7CE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7CE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5" fillId="0" borderId="0"/>
    <xf numFmtId="167" fontId="15" fillId="0" borderId="0" applyFont="0" applyFill="0" applyBorder="0" applyAlignment="0" applyProtection="0"/>
    <xf numFmtId="0" fontId="15" fillId="0" borderId="0"/>
  </cellStyleXfs>
  <cellXfs count="14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0" fillId="2" borderId="1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0" fillId="0" borderId="1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0" fontId="0" fillId="0" borderId="0" xfId="0" applyFill="1"/>
    <xf numFmtId="4" fontId="0" fillId="4" borderId="1" xfId="0" applyNumberFormat="1" applyFill="1" applyBorder="1" applyAlignment="1">
      <alignment horizontal="center" vertical="center"/>
    </xf>
    <xf numFmtId="4" fontId="0" fillId="4" borderId="5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0" fillId="6" borderId="1" xfId="0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horizontal="center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ont="1" applyFill="1" applyBorder="1" applyAlignment="1" applyProtection="1">
      <alignment horizontal="center" vertical="center"/>
      <protection locked="0"/>
    </xf>
    <xf numFmtId="0" fontId="7" fillId="8" borderId="1" xfId="0" applyFont="1" applyFill="1" applyBorder="1" applyAlignment="1" applyProtection="1">
      <alignment horizontal="center" vertical="center" wrapText="1"/>
    </xf>
    <xf numFmtId="0" fontId="1" fillId="9" borderId="2" xfId="0" applyFont="1" applyFill="1" applyBorder="1" applyAlignment="1" applyProtection="1">
      <alignment horizontal="center" vertical="center" wrapText="1"/>
      <protection locked="0"/>
    </xf>
    <xf numFmtId="0" fontId="1" fillId="10" borderId="2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165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166" fontId="0" fillId="0" borderId="1" xfId="0" applyNumberFormat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10" fillId="17" borderId="2" xfId="0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Font="1"/>
    <xf numFmtId="0" fontId="0" fillId="0" borderId="0" xfId="0" applyBorder="1" applyAlignment="1">
      <alignment horizontal="center" vertical="center"/>
    </xf>
    <xf numFmtId="0" fontId="17" fillId="10" borderId="2" xfId="0" applyFon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19" fillId="1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4" fontId="19" fillId="12" borderId="1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0" fillId="0" borderId="1" xfId="0" applyFont="1" applyBorder="1" applyAlignment="1" applyProtection="1">
      <alignment horizontal="center" vertical="center" wrapText="1"/>
      <protection hidden="1"/>
    </xf>
    <xf numFmtId="14" fontId="0" fillId="0" borderId="1" xfId="0" applyNumberFormat="1" applyBorder="1" applyAlignment="1">
      <alignment horizontal="center" vertical="center"/>
    </xf>
    <xf numFmtId="0" fontId="30" fillId="0" borderId="1" xfId="0" applyFont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hidden="1"/>
    </xf>
    <xf numFmtId="14" fontId="0" fillId="0" borderId="1" xfId="0" applyNumberFormat="1" applyBorder="1"/>
    <xf numFmtId="0" fontId="4" fillId="12" borderId="0" xfId="0" applyFont="1" applyFill="1"/>
    <xf numFmtId="0" fontId="5" fillId="12" borderId="0" xfId="0" applyFont="1" applyFill="1"/>
    <xf numFmtId="0" fontId="0" fillId="0" borderId="8" xfId="0" quotePrefix="1" applyBorder="1" applyAlignment="1">
      <alignment horizontal="center" vertical="center" wrapText="1"/>
    </xf>
    <xf numFmtId="14" fontId="0" fillId="0" borderId="8" xfId="0" quotePrefix="1" applyNumberFormat="1" applyBorder="1" applyAlignment="1">
      <alignment horizontal="center" vertical="center" wrapText="1"/>
    </xf>
    <xf numFmtId="0" fontId="6" fillId="0" borderId="8" xfId="0" quotePrefix="1" applyFont="1" applyBorder="1" applyAlignment="1" applyProtection="1">
      <alignment horizontal="center" vertical="center" wrapText="1"/>
      <protection hidden="1"/>
    </xf>
    <xf numFmtId="0" fontId="6" fillId="0" borderId="8" xfId="0" quotePrefix="1" applyFont="1" applyBorder="1" applyAlignment="1" applyProtection="1">
      <alignment horizontal="center" vertical="center" wrapText="1"/>
      <protection locked="0"/>
    </xf>
    <xf numFmtId="166" fontId="0" fillId="0" borderId="8" xfId="0" quotePrefix="1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19" fillId="10" borderId="10" xfId="0" applyFont="1" applyFill="1" applyBorder="1" applyAlignment="1" applyProtection="1">
      <alignment horizontal="center" vertical="center" wrapText="1"/>
      <protection locked="0"/>
    </xf>
    <xf numFmtId="0" fontId="19" fillId="9" borderId="11" xfId="0" applyFont="1" applyFill="1" applyBorder="1" applyAlignment="1" applyProtection="1">
      <alignment horizontal="center" vertical="center" wrapText="1"/>
      <protection locked="0"/>
    </xf>
    <xf numFmtId="0" fontId="19" fillId="10" borderId="11" xfId="0" applyFont="1" applyFill="1" applyBorder="1" applyAlignment="1" applyProtection="1">
      <alignment horizontal="center" vertical="center" wrapText="1"/>
      <protection locked="0"/>
    </xf>
    <xf numFmtId="0" fontId="20" fillId="10" borderId="11" xfId="0" applyFont="1" applyFill="1" applyBorder="1" applyAlignment="1" applyProtection="1">
      <alignment horizontal="center" vertical="center" wrapText="1"/>
      <protection locked="0"/>
    </xf>
    <xf numFmtId="0" fontId="21" fillId="10" borderId="11" xfId="0" applyFont="1" applyFill="1" applyBorder="1" applyAlignment="1" applyProtection="1">
      <alignment horizontal="center" vertical="center" wrapText="1"/>
      <protection locked="0"/>
    </xf>
    <xf numFmtId="0" fontId="0" fillId="11" borderId="7" xfId="0" applyFill="1" applyBorder="1" applyAlignment="1">
      <alignment horizontal="center" vertical="center"/>
    </xf>
    <xf numFmtId="0" fontId="22" fillId="12" borderId="6" xfId="0" applyFont="1" applyFill="1" applyBorder="1" applyAlignment="1">
      <alignment horizontal="center" vertical="center" textRotation="90" wrapText="1"/>
    </xf>
    <xf numFmtId="0" fontId="22" fillId="12" borderId="6" xfId="0" applyFont="1" applyFill="1" applyBorder="1" applyAlignment="1">
      <alignment vertical="center" textRotation="90" wrapText="1"/>
    </xf>
    <xf numFmtId="0" fontId="21" fillId="9" borderId="11" xfId="0" applyFont="1" applyFill="1" applyBorder="1" applyAlignment="1" applyProtection="1">
      <alignment horizontal="center" vertical="center" wrapText="1"/>
      <protection locked="0"/>
    </xf>
    <xf numFmtId="0" fontId="23" fillId="10" borderId="11" xfId="0" applyFont="1" applyFill="1" applyBorder="1" applyAlignment="1" applyProtection="1">
      <alignment horizontal="center" vertical="center" wrapText="1"/>
      <protection locked="0"/>
    </xf>
    <xf numFmtId="0" fontId="19" fillId="11" borderId="11" xfId="0" applyFont="1" applyFill="1" applyBorder="1" applyAlignment="1" applyProtection="1">
      <alignment horizontal="center" vertical="center" wrapText="1"/>
      <protection locked="0"/>
    </xf>
    <xf numFmtId="0" fontId="21" fillId="9" borderId="11" xfId="0" applyFont="1" applyFill="1" applyBorder="1" applyAlignment="1" applyProtection="1">
      <alignment horizontal="center" vertical="center" wrapText="1"/>
      <protection hidden="1"/>
    </xf>
    <xf numFmtId="0" fontId="24" fillId="9" borderId="11" xfId="0" applyFont="1" applyFill="1" applyBorder="1" applyAlignment="1" applyProtection="1">
      <alignment horizontal="center" vertical="center" wrapText="1"/>
      <protection locked="0"/>
    </xf>
    <xf numFmtId="0" fontId="20" fillId="12" borderId="6" xfId="0" applyFont="1" applyFill="1" applyBorder="1" applyAlignment="1">
      <alignment vertical="center" textRotation="90" wrapText="1"/>
    </xf>
    <xf numFmtId="0" fontId="18" fillId="19" borderId="11" xfId="0" applyFont="1" applyFill="1" applyBorder="1" applyAlignment="1" applyProtection="1">
      <alignment horizontal="center" vertical="center" wrapText="1"/>
      <protection locked="0"/>
    </xf>
    <xf numFmtId="0" fontId="26" fillId="12" borderId="6" xfId="0" applyFont="1" applyFill="1" applyBorder="1" applyAlignment="1">
      <alignment vertical="center" textRotation="90" wrapText="1"/>
    </xf>
    <xf numFmtId="0" fontId="19" fillId="6" borderId="11" xfId="0" applyFont="1" applyFill="1" applyBorder="1" applyAlignment="1" applyProtection="1">
      <alignment horizontal="center" vertical="center" wrapText="1"/>
      <protection locked="0"/>
    </xf>
    <xf numFmtId="0" fontId="28" fillId="13" borderId="11" xfId="0" applyFont="1" applyFill="1" applyBorder="1" applyAlignment="1" applyProtection="1">
      <alignment horizontal="center" vertical="center" wrapText="1"/>
      <protection locked="0"/>
    </xf>
    <xf numFmtId="0" fontId="21" fillId="14" borderId="11" xfId="0" applyFont="1" applyFill="1" applyBorder="1" applyAlignment="1" applyProtection="1">
      <alignment horizontal="center" vertical="center" wrapText="1"/>
      <protection locked="0"/>
    </xf>
    <xf numFmtId="14" fontId="20" fillId="14" borderId="11" xfId="0" applyNumberFormat="1" applyFont="1" applyFill="1" applyBorder="1" applyAlignment="1" applyProtection="1">
      <alignment horizontal="center" vertical="center" wrapText="1"/>
      <protection locked="0"/>
    </xf>
    <xf numFmtId="0" fontId="19" fillId="7" borderId="11" xfId="0" applyFont="1" applyFill="1" applyBorder="1" applyAlignment="1" applyProtection="1">
      <alignment horizontal="center" vertical="center" wrapText="1"/>
      <protection locked="0"/>
    </xf>
    <xf numFmtId="0" fontId="19" fillId="18" borderId="11" xfId="0" applyFont="1" applyFill="1" applyBorder="1" applyAlignment="1" applyProtection="1">
      <alignment horizontal="center" vertical="center" wrapText="1"/>
      <protection locked="0"/>
    </xf>
    <xf numFmtId="0" fontId="22" fillId="9" borderId="11" xfId="0" applyFont="1" applyFill="1" applyBorder="1" applyAlignment="1" applyProtection="1">
      <alignment horizontal="center" vertical="center" wrapText="1"/>
      <protection locked="0"/>
    </xf>
    <xf numFmtId="0" fontId="19" fillId="16" borderId="11" xfId="0" applyFont="1" applyFill="1" applyBorder="1" applyAlignment="1" applyProtection="1">
      <alignment horizontal="center" vertical="center" wrapText="1"/>
      <protection locked="0"/>
    </xf>
    <xf numFmtId="0" fontId="19" fillId="4" borderId="11" xfId="0" applyFont="1" applyFill="1" applyBorder="1" applyAlignment="1" applyProtection="1">
      <alignment horizontal="center" vertical="center" wrapText="1"/>
      <protection locked="0"/>
    </xf>
    <xf numFmtId="0" fontId="29" fillId="15" borderId="6" xfId="0" applyFont="1" applyFill="1" applyBorder="1" applyAlignment="1">
      <alignment horizontal="center" vertical="center" wrapText="1"/>
    </xf>
    <xf numFmtId="14" fontId="19" fillId="12" borderId="12" xfId="0" applyNumberFormat="1" applyFont="1" applyFill="1" applyBorder="1" applyAlignment="1">
      <alignment horizontal="center" vertical="center" wrapText="1"/>
    </xf>
    <xf numFmtId="0" fontId="8" fillId="12" borderId="9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 vertical="center" wrapText="1"/>
    </xf>
    <xf numFmtId="0" fontId="8" fillId="12" borderId="8" xfId="0" applyFont="1" applyFill="1" applyBorder="1" applyAlignment="1">
      <alignment horizontal="center" vertical="center" textRotation="90" wrapText="1"/>
    </xf>
    <xf numFmtId="0" fontId="8" fillId="9" borderId="11" xfId="0" applyFont="1" applyFill="1" applyBorder="1" applyAlignment="1" applyProtection="1">
      <alignment horizontal="center" vertical="center" wrapText="1"/>
      <protection locked="0"/>
    </xf>
    <xf numFmtId="0" fontId="9" fillId="12" borderId="8" xfId="0" applyFont="1" applyFill="1" applyBorder="1" applyAlignment="1">
      <alignment horizontal="center" vertical="center" textRotation="90" wrapText="1"/>
    </xf>
    <xf numFmtId="0" fontId="14" fillId="12" borderId="8" xfId="0" applyFont="1" applyFill="1" applyBorder="1" applyAlignment="1">
      <alignment horizontal="center" vertical="center" textRotation="90" wrapText="1"/>
    </xf>
    <xf numFmtId="14" fontId="9" fillId="14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22" fillId="12" borderId="8" xfId="0" applyFont="1" applyFill="1" applyBorder="1" applyAlignment="1">
      <alignment horizontal="center" vertical="center" textRotation="90" wrapText="1"/>
    </xf>
    <xf numFmtId="0" fontId="8" fillId="12" borderId="11" xfId="0" applyFont="1" applyFill="1" applyBorder="1" applyAlignment="1">
      <alignment horizontal="center" vertical="center" textRotation="90" wrapText="1"/>
    </xf>
    <xf numFmtId="0" fontId="8" fillId="12" borderId="14" xfId="0" applyNumberFormat="1" applyFont="1" applyFill="1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0" xfId="0" applyFill="1" applyAlignment="1"/>
    <xf numFmtId="0" fontId="0" fillId="0" borderId="0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</cellXfs>
  <cellStyles count="4">
    <cellStyle name="Monétaire 2" xfId="2"/>
    <cellStyle name="Normal" xfId="0" builtinId="0"/>
    <cellStyle name="Normal 2" xfId="3"/>
    <cellStyle name="Normal 3" xfId="1"/>
  </cellStyles>
  <dxfs count="9">
    <dxf>
      <fill>
        <patternFill>
          <bgColor theme="6" tint="0.39994506668294322"/>
        </patternFill>
      </fill>
    </dxf>
    <dxf>
      <font>
        <color rgb="FF00B050"/>
      </font>
    </dxf>
    <dxf>
      <font>
        <b val="0"/>
        <i val="0"/>
        <color rgb="FF00B050"/>
      </font>
    </dxf>
    <dxf>
      <font>
        <color rgb="FF00B050"/>
      </font>
    </dxf>
    <dxf>
      <font>
        <b val="0"/>
        <i val="0"/>
        <color rgb="FF00B050"/>
      </font>
    </dxf>
    <dxf>
      <font>
        <color rgb="FF00B050"/>
      </font>
    </dxf>
    <dxf>
      <font>
        <b val="0"/>
        <i val="0"/>
        <color rgb="FF00B050"/>
      </font>
    </dxf>
    <dxf>
      <font>
        <color rgb="FF00B050"/>
      </font>
    </dxf>
    <dxf>
      <font>
        <b val="0"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CFLS07\4_CSC\ENT_Suivi_Reparations\Dispo%20Echange%20standard_WH314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CFLS07\4_CSC\ENT_Suivi_Reparations\2018\Suivi%20retours%20Part%20145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act rot"/>
      <sheetName val="act lin rack"/>
      <sheetName val="liseuse"/>
      <sheetName val="PU"/>
      <sheetName val="clavier"/>
      <sheetName val="FCB"/>
      <sheetName val="FCBE"/>
      <sheetName val="ECU"/>
      <sheetName val="VIP"/>
      <sheetName val="Gear motor"/>
      <sheetName val="autre"/>
      <sheetName val="HISTORIK"/>
      <sheetName val="regroupement"/>
      <sheetName val="CLIENT E-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">
          <cell r="A1" t="str">
            <v>PN</v>
          </cell>
        </row>
        <row r="2">
          <cell r="A2" t="str">
            <v>P31203-M01</v>
          </cell>
        </row>
        <row r="3">
          <cell r="A3" t="str">
            <v>P31203-M01</v>
          </cell>
        </row>
        <row r="4">
          <cell r="A4" t="str">
            <v>P31203-M01</v>
          </cell>
        </row>
        <row r="5">
          <cell r="A5" t="str">
            <v>P31203-M01</v>
          </cell>
        </row>
        <row r="6">
          <cell r="A6" t="str">
            <v>P31203-M01</v>
          </cell>
        </row>
        <row r="7">
          <cell r="A7" t="str">
            <v>P31203-M01</v>
          </cell>
        </row>
        <row r="8">
          <cell r="A8" t="str">
            <v>P31203-M01</v>
          </cell>
        </row>
        <row r="9">
          <cell r="A9" t="str">
            <v>P31203-M01</v>
          </cell>
        </row>
        <row r="10">
          <cell r="A10" t="str">
            <v>P31203-M01</v>
          </cell>
        </row>
        <row r="11">
          <cell r="A11" t="str">
            <v>P31203-M01</v>
          </cell>
        </row>
        <row r="12">
          <cell r="A12" t="str">
            <v>P31203-M01</v>
          </cell>
        </row>
        <row r="13">
          <cell r="A13" t="str">
            <v>P31203-M01</v>
          </cell>
        </row>
        <row r="14">
          <cell r="A14" t="str">
            <v>P31203-M01</v>
          </cell>
        </row>
        <row r="15">
          <cell r="A15" t="str">
            <v>P31203-M01</v>
          </cell>
        </row>
        <row r="16">
          <cell r="A16" t="str">
            <v>P31203-M01</v>
          </cell>
        </row>
        <row r="17">
          <cell r="A17" t="str">
            <v>P31203-M01</v>
          </cell>
        </row>
        <row r="18">
          <cell r="A18" t="str">
            <v>P31203-M01</v>
          </cell>
        </row>
        <row r="19">
          <cell r="A19" t="str">
            <v>P31203-M01</v>
          </cell>
        </row>
        <row r="20">
          <cell r="A20" t="str">
            <v>P31203-M01</v>
          </cell>
        </row>
        <row r="21">
          <cell r="A21" t="str">
            <v>P31203-M01</v>
          </cell>
        </row>
        <row r="22">
          <cell r="A22" t="str">
            <v>P31203-M01</v>
          </cell>
        </row>
        <row r="23">
          <cell r="A23" t="str">
            <v>P31203-M01</v>
          </cell>
        </row>
        <row r="24">
          <cell r="A24" t="str">
            <v>P31203-M01</v>
          </cell>
        </row>
        <row r="25">
          <cell r="A25" t="str">
            <v>P31203-M01</v>
          </cell>
        </row>
        <row r="26">
          <cell r="A26" t="str">
            <v>P31203-M01</v>
          </cell>
        </row>
        <row r="27">
          <cell r="A27" t="str">
            <v>P31203-M01</v>
          </cell>
        </row>
        <row r="28">
          <cell r="A28" t="str">
            <v>P31203-M01</v>
          </cell>
        </row>
        <row r="29">
          <cell r="A29" t="str">
            <v>P31203-M01</v>
          </cell>
        </row>
        <row r="30">
          <cell r="A30" t="str">
            <v>P31203-M01</v>
          </cell>
        </row>
        <row r="31">
          <cell r="A31" t="str">
            <v>P31206-M01</v>
          </cell>
        </row>
        <row r="32">
          <cell r="A32" t="str">
            <v>P31206-M01</v>
          </cell>
        </row>
        <row r="33">
          <cell r="A33" t="str">
            <v>P31206-M02</v>
          </cell>
        </row>
        <row r="34">
          <cell r="A34" t="str">
            <v>P31206-M02</v>
          </cell>
        </row>
        <row r="35">
          <cell r="A35" t="str">
            <v>P31206-M02</v>
          </cell>
        </row>
        <row r="36">
          <cell r="A36" t="str">
            <v>P31206-M02</v>
          </cell>
        </row>
        <row r="37">
          <cell r="A37" t="str">
            <v>P31206-M02</v>
          </cell>
        </row>
        <row r="38">
          <cell r="A38" t="str">
            <v>P31206-M02</v>
          </cell>
        </row>
        <row r="39">
          <cell r="A39" t="str">
            <v>P31206-M02</v>
          </cell>
        </row>
        <row r="40">
          <cell r="A40" t="str">
            <v>P31206-M02</v>
          </cell>
        </row>
        <row r="41">
          <cell r="A41" t="str">
            <v>P31214-B010</v>
          </cell>
        </row>
        <row r="42">
          <cell r="A42" t="str">
            <v>P31214-B010</v>
          </cell>
        </row>
        <row r="43">
          <cell r="A43" t="str">
            <v>P31214-B010</v>
          </cell>
        </row>
        <row r="44">
          <cell r="A44" t="str">
            <v>P31214-B010</v>
          </cell>
        </row>
        <row r="45">
          <cell r="A45" t="str">
            <v>P31214-B010</v>
          </cell>
        </row>
        <row r="46">
          <cell r="A46" t="str">
            <v>P31214-B010</v>
          </cell>
        </row>
        <row r="47">
          <cell r="A47" t="str">
            <v>P31214-B010</v>
          </cell>
        </row>
        <row r="48">
          <cell r="A48" t="str">
            <v>P31214-B010</v>
          </cell>
        </row>
        <row r="49">
          <cell r="A49" t="str">
            <v>P31214-B010</v>
          </cell>
        </row>
        <row r="50">
          <cell r="A50" t="str">
            <v>P31313-B010</v>
          </cell>
        </row>
        <row r="51">
          <cell r="A51" t="str">
            <v>P34251-M02</v>
          </cell>
        </row>
        <row r="52">
          <cell r="A52" t="str">
            <v>P34251-M02</v>
          </cell>
        </row>
        <row r="53">
          <cell r="A53" t="str">
            <v>P34251-M02</v>
          </cell>
        </row>
        <row r="54">
          <cell r="A54" t="str">
            <v>P34251-M02</v>
          </cell>
        </row>
        <row r="55">
          <cell r="A55" t="str">
            <v>P34251-M02</v>
          </cell>
        </row>
        <row r="56">
          <cell r="A56" t="str">
            <v>P34251-M02</v>
          </cell>
        </row>
        <row r="57">
          <cell r="A57" t="str">
            <v>P34251-M02</v>
          </cell>
        </row>
        <row r="58">
          <cell r="A58" t="str">
            <v>P34251-M02</v>
          </cell>
        </row>
        <row r="59">
          <cell r="A59" t="str">
            <v>P34251-M02</v>
          </cell>
        </row>
        <row r="60">
          <cell r="A60" t="str">
            <v>P34251-M02</v>
          </cell>
        </row>
        <row r="61">
          <cell r="A61" t="str">
            <v>P34251-M02</v>
          </cell>
        </row>
        <row r="62">
          <cell r="A62" t="str">
            <v>P34251-M09</v>
          </cell>
        </row>
        <row r="63">
          <cell r="A63" t="str">
            <v>P34251-M09</v>
          </cell>
        </row>
        <row r="64">
          <cell r="A64" t="str">
            <v>P34251-M09</v>
          </cell>
        </row>
        <row r="65">
          <cell r="A65" t="str">
            <v>P34251-M09</v>
          </cell>
        </row>
        <row r="66">
          <cell r="A66" t="str">
            <v>P34251-M09</v>
          </cell>
        </row>
        <row r="67">
          <cell r="A67" t="str">
            <v>P34251-M09</v>
          </cell>
        </row>
        <row r="68">
          <cell r="A68" t="str">
            <v>P34251-M09</v>
          </cell>
        </row>
        <row r="69">
          <cell r="A69" t="str">
            <v>P34251-M09</v>
          </cell>
        </row>
        <row r="70">
          <cell r="A70" t="str">
            <v>P34252</v>
          </cell>
        </row>
        <row r="71">
          <cell r="A71" t="str">
            <v>P34252</v>
          </cell>
        </row>
        <row r="72">
          <cell r="A72" t="str">
            <v>P34252</v>
          </cell>
        </row>
        <row r="73">
          <cell r="A73" t="str">
            <v>P34252</v>
          </cell>
        </row>
        <row r="74">
          <cell r="A74" t="str">
            <v>P34252</v>
          </cell>
        </row>
        <row r="75">
          <cell r="A75" t="str">
            <v>P34252</v>
          </cell>
        </row>
        <row r="76">
          <cell r="A76" t="str">
            <v>P34252</v>
          </cell>
        </row>
        <row r="77">
          <cell r="A77" t="str">
            <v>P34252</v>
          </cell>
        </row>
        <row r="78">
          <cell r="A78" t="str">
            <v>P34252</v>
          </cell>
        </row>
        <row r="79">
          <cell r="A79" t="str">
            <v>P34252</v>
          </cell>
        </row>
        <row r="80">
          <cell r="A80" t="str">
            <v>P34352A010</v>
          </cell>
        </row>
        <row r="81">
          <cell r="A81" t="str">
            <v>P34352A010</v>
          </cell>
        </row>
        <row r="82">
          <cell r="A82" t="str">
            <v>P34352B010</v>
          </cell>
        </row>
        <row r="83">
          <cell r="A83" t="str">
            <v>P34352B010</v>
          </cell>
        </row>
        <row r="84">
          <cell r="A84" t="str">
            <v>P34352B010</v>
          </cell>
        </row>
        <row r="85">
          <cell r="A85" t="str">
            <v>P34353A010</v>
          </cell>
        </row>
        <row r="86">
          <cell r="A86" t="str">
            <v>P34353A010</v>
          </cell>
        </row>
        <row r="87">
          <cell r="A87" t="str">
            <v>P34353B010</v>
          </cell>
        </row>
        <row r="88">
          <cell r="A88" t="str">
            <v>P31355A010</v>
          </cell>
        </row>
        <row r="89">
          <cell r="A89" t="str">
            <v>P36213</v>
          </cell>
        </row>
        <row r="90">
          <cell r="A90" t="str">
            <v>P36200</v>
          </cell>
        </row>
        <row r="91">
          <cell r="A91" t="str">
            <v>P37006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>
            <v>0</v>
          </cell>
        </row>
        <row r="99">
          <cell r="A99">
            <v>0</v>
          </cell>
        </row>
        <row r="100">
          <cell r="A100">
            <v>0</v>
          </cell>
        </row>
        <row r="101">
          <cell r="A101">
            <v>0</v>
          </cell>
        </row>
        <row r="102">
          <cell r="A102">
            <v>0</v>
          </cell>
        </row>
        <row r="103">
          <cell r="A103">
            <v>0</v>
          </cell>
        </row>
        <row r="104">
          <cell r="A104">
            <v>0</v>
          </cell>
        </row>
        <row r="105">
          <cell r="A105">
            <v>0</v>
          </cell>
        </row>
        <row r="106">
          <cell r="A106">
            <v>0</v>
          </cell>
        </row>
        <row r="107">
          <cell r="A107">
            <v>0</v>
          </cell>
        </row>
        <row r="108">
          <cell r="A108">
            <v>0</v>
          </cell>
        </row>
        <row r="109">
          <cell r="A109">
            <v>0</v>
          </cell>
        </row>
        <row r="110">
          <cell r="A110">
            <v>0</v>
          </cell>
        </row>
        <row r="111">
          <cell r="A111">
            <v>0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>
            <v>0</v>
          </cell>
        </row>
        <row r="115">
          <cell r="A115">
            <v>0</v>
          </cell>
        </row>
        <row r="116">
          <cell r="A116">
            <v>0</v>
          </cell>
        </row>
        <row r="117">
          <cell r="A117">
            <v>0</v>
          </cell>
        </row>
        <row r="118">
          <cell r="A118">
            <v>0</v>
          </cell>
        </row>
        <row r="119">
          <cell r="A119">
            <v>0</v>
          </cell>
        </row>
        <row r="120">
          <cell r="A120">
            <v>0</v>
          </cell>
        </row>
        <row r="121">
          <cell r="A121">
            <v>0</v>
          </cell>
        </row>
        <row r="122">
          <cell r="A122">
            <v>0</v>
          </cell>
        </row>
        <row r="123">
          <cell r="A123">
            <v>0</v>
          </cell>
        </row>
        <row r="124">
          <cell r="A124">
            <v>0</v>
          </cell>
        </row>
        <row r="125">
          <cell r="A125">
            <v>0</v>
          </cell>
        </row>
        <row r="126">
          <cell r="A126">
            <v>0</v>
          </cell>
        </row>
        <row r="127">
          <cell r="A127">
            <v>0</v>
          </cell>
        </row>
        <row r="128">
          <cell r="A128">
            <v>0</v>
          </cell>
        </row>
        <row r="129">
          <cell r="A129">
            <v>0</v>
          </cell>
        </row>
        <row r="130">
          <cell r="A130">
            <v>0</v>
          </cell>
        </row>
        <row r="131">
          <cell r="A131">
            <v>0</v>
          </cell>
        </row>
        <row r="132">
          <cell r="A132">
            <v>0</v>
          </cell>
        </row>
        <row r="133">
          <cell r="A133">
            <v>0</v>
          </cell>
        </row>
        <row r="134">
          <cell r="A134">
            <v>0</v>
          </cell>
        </row>
        <row r="135">
          <cell r="A135">
            <v>0</v>
          </cell>
        </row>
        <row r="136">
          <cell r="A136">
            <v>0</v>
          </cell>
        </row>
        <row r="137">
          <cell r="A137">
            <v>0</v>
          </cell>
        </row>
        <row r="138">
          <cell r="A138">
            <v>0</v>
          </cell>
        </row>
        <row r="139">
          <cell r="A139">
            <v>0</v>
          </cell>
        </row>
        <row r="140">
          <cell r="A140">
            <v>0</v>
          </cell>
        </row>
        <row r="141">
          <cell r="A141">
            <v>0</v>
          </cell>
        </row>
        <row r="142">
          <cell r="A142">
            <v>0</v>
          </cell>
        </row>
        <row r="143">
          <cell r="A143">
            <v>0</v>
          </cell>
        </row>
        <row r="144">
          <cell r="A144">
            <v>0</v>
          </cell>
        </row>
        <row r="145">
          <cell r="A145">
            <v>0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>
            <v>0</v>
          </cell>
        </row>
        <row r="151">
          <cell r="A151">
            <v>0</v>
          </cell>
        </row>
        <row r="152">
          <cell r="A152">
            <v>0</v>
          </cell>
        </row>
        <row r="153">
          <cell r="A153">
            <v>0</v>
          </cell>
        </row>
        <row r="154">
          <cell r="A154">
            <v>0</v>
          </cell>
        </row>
        <row r="155">
          <cell r="A155">
            <v>0</v>
          </cell>
        </row>
        <row r="156">
          <cell r="A156">
            <v>0</v>
          </cell>
        </row>
        <row r="157">
          <cell r="A157">
            <v>0</v>
          </cell>
        </row>
        <row r="158">
          <cell r="A158">
            <v>0</v>
          </cell>
        </row>
        <row r="159">
          <cell r="A159">
            <v>0</v>
          </cell>
        </row>
        <row r="160">
          <cell r="A160">
            <v>0</v>
          </cell>
        </row>
        <row r="161">
          <cell r="A161">
            <v>0</v>
          </cell>
        </row>
        <row r="162">
          <cell r="A162">
            <v>0</v>
          </cell>
        </row>
        <row r="163">
          <cell r="A163">
            <v>0</v>
          </cell>
        </row>
        <row r="164">
          <cell r="A164">
            <v>0</v>
          </cell>
        </row>
        <row r="165">
          <cell r="A165">
            <v>0</v>
          </cell>
        </row>
        <row r="166">
          <cell r="A166">
            <v>0</v>
          </cell>
        </row>
        <row r="167">
          <cell r="A167">
            <v>0</v>
          </cell>
        </row>
        <row r="168">
          <cell r="A168">
            <v>0</v>
          </cell>
        </row>
        <row r="169">
          <cell r="A169">
            <v>0</v>
          </cell>
        </row>
        <row r="170">
          <cell r="A170">
            <v>0</v>
          </cell>
        </row>
        <row r="171">
          <cell r="A171">
            <v>0</v>
          </cell>
        </row>
        <row r="172">
          <cell r="A172">
            <v>0</v>
          </cell>
        </row>
        <row r="173">
          <cell r="A173">
            <v>0</v>
          </cell>
        </row>
        <row r="174">
          <cell r="A174">
            <v>0</v>
          </cell>
        </row>
        <row r="175">
          <cell r="A175">
            <v>0</v>
          </cell>
        </row>
        <row r="176">
          <cell r="A176">
            <v>0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>
            <v>0</v>
          </cell>
        </row>
        <row r="180">
          <cell r="A180">
            <v>0</v>
          </cell>
        </row>
        <row r="181">
          <cell r="A181">
            <v>0</v>
          </cell>
        </row>
        <row r="182">
          <cell r="A182">
            <v>0</v>
          </cell>
        </row>
        <row r="183">
          <cell r="A183">
            <v>0</v>
          </cell>
        </row>
        <row r="184">
          <cell r="A184">
            <v>0</v>
          </cell>
        </row>
        <row r="185">
          <cell r="A185">
            <v>0</v>
          </cell>
        </row>
        <row r="186">
          <cell r="A186">
            <v>0</v>
          </cell>
        </row>
        <row r="187">
          <cell r="A187">
            <v>0</v>
          </cell>
        </row>
        <row r="188">
          <cell r="A188">
            <v>0</v>
          </cell>
        </row>
        <row r="189">
          <cell r="A189">
            <v>0</v>
          </cell>
        </row>
        <row r="190">
          <cell r="A190">
            <v>0</v>
          </cell>
        </row>
        <row r="191">
          <cell r="A191">
            <v>0</v>
          </cell>
        </row>
        <row r="192">
          <cell r="A192">
            <v>0</v>
          </cell>
        </row>
        <row r="193">
          <cell r="A193">
            <v>0</v>
          </cell>
        </row>
        <row r="194">
          <cell r="A194">
            <v>0</v>
          </cell>
        </row>
        <row r="195">
          <cell r="A195">
            <v>0</v>
          </cell>
        </row>
        <row r="196">
          <cell r="A196">
            <v>0</v>
          </cell>
        </row>
        <row r="197">
          <cell r="A197">
            <v>0</v>
          </cell>
        </row>
        <row r="198">
          <cell r="A198">
            <v>0</v>
          </cell>
        </row>
        <row r="199">
          <cell r="A199">
            <v>0</v>
          </cell>
        </row>
        <row r="200">
          <cell r="A200">
            <v>0</v>
          </cell>
        </row>
        <row r="201">
          <cell r="A201" t="str">
            <v>P31002</v>
          </cell>
        </row>
        <row r="202">
          <cell r="A202" t="str">
            <v>P31010</v>
          </cell>
        </row>
        <row r="203">
          <cell r="A203" t="str">
            <v>P31010</v>
          </cell>
        </row>
        <row r="204">
          <cell r="A204" t="str">
            <v>P31010</v>
          </cell>
        </row>
        <row r="205">
          <cell r="A205" t="str">
            <v>P31010</v>
          </cell>
        </row>
        <row r="206">
          <cell r="A206" t="str">
            <v>P31010</v>
          </cell>
        </row>
        <row r="207">
          <cell r="A207" t="str">
            <v>P31014-A060</v>
          </cell>
        </row>
        <row r="208">
          <cell r="A208" t="str">
            <v>P31023A010</v>
          </cell>
        </row>
        <row r="209">
          <cell r="A209" t="str">
            <v>P31023A020</v>
          </cell>
        </row>
        <row r="210">
          <cell r="A210" t="str">
            <v>P31023B020</v>
          </cell>
        </row>
        <row r="211">
          <cell r="A211" t="str">
            <v>P32003</v>
          </cell>
        </row>
        <row r="212">
          <cell r="A212" t="str">
            <v>P32003</v>
          </cell>
        </row>
        <row r="213">
          <cell r="A213" t="str">
            <v>P32003</v>
          </cell>
        </row>
        <row r="214">
          <cell r="A214" t="str">
            <v>P32003</v>
          </cell>
        </row>
        <row r="215">
          <cell r="A215" t="str">
            <v>P32003</v>
          </cell>
        </row>
        <row r="216">
          <cell r="A216" t="str">
            <v>P32003</v>
          </cell>
        </row>
        <row r="217">
          <cell r="A217" t="str">
            <v>P32003</v>
          </cell>
        </row>
        <row r="218">
          <cell r="A218" t="str">
            <v>P32003</v>
          </cell>
        </row>
        <row r="219">
          <cell r="A219" t="str">
            <v>P32003</v>
          </cell>
        </row>
        <row r="220">
          <cell r="A220" t="str">
            <v>P32003</v>
          </cell>
        </row>
        <row r="221">
          <cell r="A221" t="str">
            <v>P32003</v>
          </cell>
        </row>
        <row r="222">
          <cell r="A222" t="str">
            <v>P32003</v>
          </cell>
        </row>
        <row r="223">
          <cell r="A223" t="str">
            <v>P32003</v>
          </cell>
        </row>
        <row r="224">
          <cell r="A224" t="str">
            <v>P32003</v>
          </cell>
        </row>
        <row r="225">
          <cell r="A225" t="str">
            <v>P32003</v>
          </cell>
        </row>
        <row r="226">
          <cell r="A226" t="str">
            <v>P32003</v>
          </cell>
        </row>
        <row r="227">
          <cell r="A227" t="str">
            <v>P32003</v>
          </cell>
        </row>
        <row r="228">
          <cell r="A228" t="str">
            <v>P32003</v>
          </cell>
        </row>
        <row r="229">
          <cell r="A229" t="str">
            <v>P32008</v>
          </cell>
        </row>
        <row r="230">
          <cell r="A230" t="str">
            <v>P32008</v>
          </cell>
        </row>
        <row r="231">
          <cell r="A231" t="str">
            <v>P32008</v>
          </cell>
        </row>
        <row r="232">
          <cell r="A232" t="str">
            <v>P32008</v>
          </cell>
        </row>
        <row r="233">
          <cell r="A233" t="str">
            <v>P32008</v>
          </cell>
        </row>
        <row r="234">
          <cell r="A234" t="str">
            <v>P32008</v>
          </cell>
        </row>
        <row r="235">
          <cell r="A235" t="str">
            <v>P32300A010</v>
          </cell>
        </row>
        <row r="236">
          <cell r="A236" t="str">
            <v>P32300A010</v>
          </cell>
        </row>
        <row r="237">
          <cell r="A237" t="str">
            <v>P32300A010</v>
          </cell>
        </row>
        <row r="238">
          <cell r="A238" t="str">
            <v>P33500</v>
          </cell>
        </row>
        <row r="239">
          <cell r="A239" t="str">
            <v>P36200</v>
          </cell>
        </row>
        <row r="240">
          <cell r="A240" t="str">
            <v>P36200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4">
          <cell r="A244" t="e">
            <v>#REF!</v>
          </cell>
        </row>
        <row r="245">
          <cell r="A245" t="e">
            <v>#REF!</v>
          </cell>
        </row>
        <row r="246">
          <cell r="A246" t="str">
            <v>P36203</v>
          </cell>
        </row>
        <row r="247">
          <cell r="A247" t="str">
            <v>P36203</v>
          </cell>
        </row>
        <row r="248">
          <cell r="A248" t="str">
            <v>P36203</v>
          </cell>
        </row>
        <row r="249">
          <cell r="A249" t="str">
            <v>P36203</v>
          </cell>
        </row>
        <row r="250">
          <cell r="A250" t="str">
            <v>P36203</v>
          </cell>
        </row>
        <row r="251">
          <cell r="A251" t="str">
            <v>P36203</v>
          </cell>
        </row>
        <row r="252">
          <cell r="A252" t="str">
            <v>P36203</v>
          </cell>
        </row>
        <row r="253">
          <cell r="A253" t="str">
            <v>P36203</v>
          </cell>
        </row>
        <row r="254">
          <cell r="A254" t="str">
            <v>P36203</v>
          </cell>
        </row>
        <row r="255">
          <cell r="A255" t="str">
            <v>P36203</v>
          </cell>
        </row>
        <row r="256">
          <cell r="A256" t="str">
            <v>P36203</v>
          </cell>
        </row>
        <row r="257">
          <cell r="A257" t="str">
            <v>P36203</v>
          </cell>
        </row>
        <row r="258">
          <cell r="A258" t="str">
            <v>P36203</v>
          </cell>
        </row>
        <row r="259">
          <cell r="A259" t="str">
            <v>P36203-M03</v>
          </cell>
        </row>
        <row r="260">
          <cell r="A260" t="str">
            <v>P36213</v>
          </cell>
        </row>
        <row r="261">
          <cell r="A261" t="str">
            <v>P36213</v>
          </cell>
        </row>
        <row r="262">
          <cell r="A262" t="str">
            <v>P37006</v>
          </cell>
        </row>
        <row r="263">
          <cell r="A263">
            <v>0</v>
          </cell>
        </row>
        <row r="264">
          <cell r="A264">
            <v>0</v>
          </cell>
        </row>
        <row r="265">
          <cell r="A265">
            <v>0</v>
          </cell>
        </row>
        <row r="266">
          <cell r="A266">
            <v>0</v>
          </cell>
        </row>
        <row r="267">
          <cell r="A267">
            <v>0</v>
          </cell>
        </row>
        <row r="268">
          <cell r="A268">
            <v>0</v>
          </cell>
        </row>
        <row r="269">
          <cell r="A269">
            <v>0</v>
          </cell>
        </row>
        <row r="270">
          <cell r="A270">
            <v>0</v>
          </cell>
        </row>
        <row r="271">
          <cell r="A271">
            <v>0</v>
          </cell>
        </row>
        <row r="272">
          <cell r="A272">
            <v>0</v>
          </cell>
        </row>
        <row r="273">
          <cell r="A273">
            <v>0</v>
          </cell>
        </row>
        <row r="274">
          <cell r="A274">
            <v>0</v>
          </cell>
        </row>
        <row r="275">
          <cell r="A275">
            <v>0</v>
          </cell>
        </row>
        <row r="276">
          <cell r="A276">
            <v>0</v>
          </cell>
        </row>
        <row r="277">
          <cell r="A277">
            <v>0</v>
          </cell>
        </row>
        <row r="278">
          <cell r="A278">
            <v>0</v>
          </cell>
        </row>
        <row r="279">
          <cell r="A279">
            <v>0</v>
          </cell>
        </row>
        <row r="280">
          <cell r="A280">
            <v>0</v>
          </cell>
        </row>
        <row r="281">
          <cell r="A281">
            <v>0</v>
          </cell>
        </row>
        <row r="282">
          <cell r="A282">
            <v>0</v>
          </cell>
        </row>
        <row r="283">
          <cell r="A283">
            <v>0</v>
          </cell>
        </row>
        <row r="284">
          <cell r="A284">
            <v>0</v>
          </cell>
        </row>
        <row r="285">
          <cell r="A285">
            <v>0</v>
          </cell>
        </row>
        <row r="286">
          <cell r="A286">
            <v>0</v>
          </cell>
        </row>
        <row r="287">
          <cell r="A287">
            <v>0</v>
          </cell>
        </row>
        <row r="288">
          <cell r="A288">
            <v>0</v>
          </cell>
        </row>
        <row r="289">
          <cell r="A289">
            <v>0</v>
          </cell>
        </row>
        <row r="290">
          <cell r="A290">
            <v>0</v>
          </cell>
        </row>
        <row r="291">
          <cell r="A291">
            <v>0</v>
          </cell>
        </row>
        <row r="292">
          <cell r="A292">
            <v>0</v>
          </cell>
        </row>
        <row r="293">
          <cell r="A293">
            <v>0</v>
          </cell>
        </row>
        <row r="294">
          <cell r="A294">
            <v>0</v>
          </cell>
        </row>
        <row r="295">
          <cell r="A295">
            <v>0</v>
          </cell>
        </row>
        <row r="296">
          <cell r="A296">
            <v>0</v>
          </cell>
        </row>
        <row r="297">
          <cell r="A297">
            <v>0</v>
          </cell>
        </row>
        <row r="298">
          <cell r="A298">
            <v>0</v>
          </cell>
        </row>
        <row r="299">
          <cell r="A299">
            <v>0</v>
          </cell>
        </row>
        <row r="300">
          <cell r="A300">
            <v>0</v>
          </cell>
        </row>
        <row r="301">
          <cell r="A301">
            <v>0</v>
          </cell>
        </row>
        <row r="302">
          <cell r="A302">
            <v>0</v>
          </cell>
        </row>
        <row r="303">
          <cell r="A303">
            <v>0</v>
          </cell>
        </row>
        <row r="304">
          <cell r="A304">
            <v>0</v>
          </cell>
        </row>
        <row r="305">
          <cell r="A305">
            <v>0</v>
          </cell>
        </row>
        <row r="306">
          <cell r="A306">
            <v>0</v>
          </cell>
        </row>
        <row r="307">
          <cell r="A307">
            <v>0</v>
          </cell>
        </row>
        <row r="308">
          <cell r="A308">
            <v>0</v>
          </cell>
        </row>
        <row r="309">
          <cell r="A309">
            <v>0</v>
          </cell>
        </row>
        <row r="310">
          <cell r="A310">
            <v>0</v>
          </cell>
        </row>
        <row r="311">
          <cell r="A311">
            <v>0</v>
          </cell>
        </row>
        <row r="312">
          <cell r="A312">
            <v>0</v>
          </cell>
        </row>
        <row r="313">
          <cell r="A313">
            <v>0</v>
          </cell>
        </row>
        <row r="314">
          <cell r="A314">
            <v>0</v>
          </cell>
        </row>
        <row r="315">
          <cell r="A315">
            <v>0</v>
          </cell>
        </row>
        <row r="316">
          <cell r="A316">
            <v>0</v>
          </cell>
        </row>
        <row r="317">
          <cell r="A317">
            <v>0</v>
          </cell>
        </row>
        <row r="318">
          <cell r="A318">
            <v>0</v>
          </cell>
        </row>
        <row r="319">
          <cell r="A319">
            <v>0</v>
          </cell>
        </row>
        <row r="320">
          <cell r="A320">
            <v>0</v>
          </cell>
        </row>
        <row r="321">
          <cell r="A321">
            <v>0</v>
          </cell>
        </row>
        <row r="322">
          <cell r="A322">
            <v>0</v>
          </cell>
        </row>
        <row r="323">
          <cell r="A323">
            <v>0</v>
          </cell>
        </row>
        <row r="324">
          <cell r="A324">
            <v>0</v>
          </cell>
        </row>
        <row r="325">
          <cell r="A325">
            <v>0</v>
          </cell>
        </row>
        <row r="326">
          <cell r="A326">
            <v>0</v>
          </cell>
        </row>
        <row r="327">
          <cell r="A327">
            <v>0</v>
          </cell>
        </row>
        <row r="328">
          <cell r="A328">
            <v>0</v>
          </cell>
        </row>
        <row r="329">
          <cell r="A329">
            <v>0</v>
          </cell>
        </row>
        <row r="330">
          <cell r="A330">
            <v>0</v>
          </cell>
        </row>
        <row r="331">
          <cell r="A331">
            <v>0</v>
          </cell>
        </row>
        <row r="332">
          <cell r="A332">
            <v>0</v>
          </cell>
        </row>
        <row r="333">
          <cell r="A333">
            <v>0</v>
          </cell>
        </row>
        <row r="334">
          <cell r="A334">
            <v>0</v>
          </cell>
        </row>
        <row r="335">
          <cell r="A335">
            <v>0</v>
          </cell>
        </row>
        <row r="336">
          <cell r="A336">
            <v>0</v>
          </cell>
        </row>
        <row r="337">
          <cell r="A337">
            <v>0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>
            <v>0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>
            <v>0</v>
          </cell>
        </row>
        <row r="347">
          <cell r="A347">
            <v>0</v>
          </cell>
        </row>
        <row r="348">
          <cell r="A348">
            <v>0</v>
          </cell>
        </row>
        <row r="349">
          <cell r="A349">
            <v>0</v>
          </cell>
        </row>
        <row r="350">
          <cell r="A350">
            <v>0</v>
          </cell>
        </row>
        <row r="351">
          <cell r="A351">
            <v>0</v>
          </cell>
        </row>
        <row r="352">
          <cell r="A352">
            <v>0</v>
          </cell>
        </row>
        <row r="353">
          <cell r="A353">
            <v>0</v>
          </cell>
        </row>
        <row r="354">
          <cell r="A354">
            <v>0</v>
          </cell>
        </row>
        <row r="355">
          <cell r="A355">
            <v>0</v>
          </cell>
        </row>
        <row r="356">
          <cell r="A356">
            <v>0</v>
          </cell>
        </row>
        <row r="357">
          <cell r="A357">
            <v>0</v>
          </cell>
        </row>
        <row r="358">
          <cell r="A358">
            <v>0</v>
          </cell>
        </row>
        <row r="359">
          <cell r="A359">
            <v>0</v>
          </cell>
        </row>
        <row r="360">
          <cell r="A360">
            <v>0</v>
          </cell>
        </row>
        <row r="361">
          <cell r="A361">
            <v>0</v>
          </cell>
        </row>
        <row r="362">
          <cell r="A362">
            <v>0</v>
          </cell>
        </row>
        <row r="363">
          <cell r="A363">
            <v>0</v>
          </cell>
        </row>
        <row r="364">
          <cell r="A364">
            <v>0</v>
          </cell>
        </row>
        <row r="365">
          <cell r="A365">
            <v>0</v>
          </cell>
        </row>
        <row r="366">
          <cell r="A366">
            <v>0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>
            <v>0</v>
          </cell>
        </row>
        <row r="400">
          <cell r="A400">
            <v>0</v>
          </cell>
        </row>
        <row r="401">
          <cell r="A401" t="str">
            <v>P79315-M07</v>
          </cell>
        </row>
        <row r="402">
          <cell r="A402" t="str">
            <v>P79315-M07</v>
          </cell>
        </row>
        <row r="403">
          <cell r="A403" t="str">
            <v>P79315-M07</v>
          </cell>
        </row>
        <row r="404">
          <cell r="A404" t="str">
            <v>P79315-M07</v>
          </cell>
        </row>
        <row r="405">
          <cell r="A405" t="str">
            <v>P79315-M07</v>
          </cell>
        </row>
        <row r="406">
          <cell r="A406" t="str">
            <v>P79315-M07</v>
          </cell>
        </row>
        <row r="407">
          <cell r="A407" t="str">
            <v>P79315-M07</v>
          </cell>
        </row>
        <row r="408">
          <cell r="A408" t="str">
            <v>P79315-M35</v>
          </cell>
        </row>
        <row r="409">
          <cell r="A409" t="str">
            <v>P79315-M35</v>
          </cell>
        </row>
        <row r="410">
          <cell r="A410" t="str">
            <v>P79315-M820</v>
          </cell>
        </row>
        <row r="411">
          <cell r="A411" t="str">
            <v>P79315-M820</v>
          </cell>
        </row>
        <row r="412">
          <cell r="A412" t="str">
            <v>P79315-M820</v>
          </cell>
        </row>
        <row r="413">
          <cell r="A413" t="str">
            <v>P79327</v>
          </cell>
        </row>
        <row r="414">
          <cell r="A414" t="str">
            <v>P79329-M11</v>
          </cell>
        </row>
        <row r="415">
          <cell r="A415" t="str">
            <v>P79329-M11</v>
          </cell>
        </row>
        <row r="416">
          <cell r="A416" t="str">
            <v>P79329-M25</v>
          </cell>
        </row>
        <row r="417">
          <cell r="A417" t="str">
            <v>P79329-M25</v>
          </cell>
        </row>
        <row r="418">
          <cell r="A418" t="str">
            <v>P79329-M25</v>
          </cell>
        </row>
        <row r="419">
          <cell r="A419" t="str">
            <v>P79329-M25</v>
          </cell>
        </row>
        <row r="420">
          <cell r="A420" t="str">
            <v>P79329-M25</v>
          </cell>
        </row>
        <row r="421">
          <cell r="A421" t="str">
            <v>P79329-M25</v>
          </cell>
        </row>
        <row r="422">
          <cell r="A422" t="str">
            <v>P79329-M25</v>
          </cell>
        </row>
        <row r="423">
          <cell r="A423" t="str">
            <v>P79329-M25</v>
          </cell>
        </row>
        <row r="424">
          <cell r="A424" t="str">
            <v>P79329-M25</v>
          </cell>
        </row>
        <row r="425">
          <cell r="A425" t="str">
            <v>P79329-M25</v>
          </cell>
        </row>
        <row r="426">
          <cell r="A426" t="str">
            <v>P79329-M25</v>
          </cell>
        </row>
        <row r="427">
          <cell r="A427" t="str">
            <v>P79329-M25</v>
          </cell>
        </row>
        <row r="428">
          <cell r="A428" t="str">
            <v>P79329-M25</v>
          </cell>
        </row>
        <row r="429">
          <cell r="A429" t="str">
            <v>P79329-M25</v>
          </cell>
        </row>
        <row r="430">
          <cell r="A430" t="str">
            <v>P79329-M25</v>
          </cell>
        </row>
        <row r="431">
          <cell r="A431" t="str">
            <v>P79329-M25</v>
          </cell>
        </row>
        <row r="432">
          <cell r="A432" t="str">
            <v>P79329-M25</v>
          </cell>
        </row>
        <row r="433">
          <cell r="A433" t="str">
            <v>P79329-M25</v>
          </cell>
        </row>
        <row r="434">
          <cell r="A434" t="str">
            <v>P79329-M25</v>
          </cell>
        </row>
        <row r="435">
          <cell r="A435" t="str">
            <v>P79329-M25</v>
          </cell>
        </row>
        <row r="436">
          <cell r="A436" t="str">
            <v>P79329-M25</v>
          </cell>
        </row>
        <row r="437">
          <cell r="A437" t="str">
            <v>P79329-M25</v>
          </cell>
        </row>
        <row r="438">
          <cell r="A438" t="str">
            <v>P79329-M25</v>
          </cell>
        </row>
        <row r="439">
          <cell r="A439" t="str">
            <v>P79329-M25</v>
          </cell>
        </row>
        <row r="440">
          <cell r="A440" t="str">
            <v>P79329-M25</v>
          </cell>
        </row>
        <row r="441">
          <cell r="A441" t="str">
            <v>P79329-M25</v>
          </cell>
        </row>
        <row r="442">
          <cell r="A442" t="str">
            <v>P79329-M25</v>
          </cell>
        </row>
        <row r="443">
          <cell r="A443" t="str">
            <v>P79329-M25</v>
          </cell>
        </row>
        <row r="444">
          <cell r="A444" t="str">
            <v>P79329-M25</v>
          </cell>
        </row>
        <row r="445">
          <cell r="A445" t="str">
            <v>P79329-M25</v>
          </cell>
        </row>
        <row r="446">
          <cell r="A446" t="str">
            <v>P79329-M25</v>
          </cell>
        </row>
        <row r="447">
          <cell r="A447" t="str">
            <v>P79329-M25</v>
          </cell>
        </row>
        <row r="448">
          <cell r="A448" t="str">
            <v>P79329-M25</v>
          </cell>
        </row>
        <row r="449">
          <cell r="A449" t="str">
            <v>P79329-M25</v>
          </cell>
        </row>
        <row r="450">
          <cell r="A450" t="str">
            <v>P79329-M25</v>
          </cell>
        </row>
        <row r="451">
          <cell r="A451" t="str">
            <v>P79329-M25</v>
          </cell>
        </row>
        <row r="452">
          <cell r="A452" t="str">
            <v>P79329-M25</v>
          </cell>
        </row>
        <row r="453">
          <cell r="A453" t="str">
            <v>P79329-M25</v>
          </cell>
        </row>
        <row r="454">
          <cell r="A454" t="str">
            <v>P79329-M25</v>
          </cell>
        </row>
        <row r="455">
          <cell r="A455" t="str">
            <v>P79329-M25</v>
          </cell>
        </row>
        <row r="456">
          <cell r="A456" t="str">
            <v>P79329-M25</v>
          </cell>
        </row>
        <row r="457">
          <cell r="A457" t="str">
            <v>P79329-M25</v>
          </cell>
        </row>
        <row r="458">
          <cell r="A458" t="str">
            <v>P79329-M25</v>
          </cell>
        </row>
        <row r="459">
          <cell r="A459" t="str">
            <v>P79329-M25</v>
          </cell>
        </row>
        <row r="460">
          <cell r="A460" t="str">
            <v>P79329-M25</v>
          </cell>
        </row>
        <row r="461">
          <cell r="A461" t="str">
            <v>P79329-M25</v>
          </cell>
        </row>
        <row r="462">
          <cell r="A462" t="str">
            <v>P79329-M25</v>
          </cell>
        </row>
        <row r="463">
          <cell r="A463" t="str">
            <v>P79329-M25</v>
          </cell>
        </row>
        <row r="464">
          <cell r="A464" t="str">
            <v>P79329-M25</v>
          </cell>
        </row>
        <row r="465">
          <cell r="A465" t="str">
            <v>P79329-M25</v>
          </cell>
        </row>
        <row r="466">
          <cell r="A466" t="str">
            <v>P79329-M25</v>
          </cell>
        </row>
        <row r="467">
          <cell r="A467" t="str">
            <v>P79329-M25</v>
          </cell>
        </row>
        <row r="468">
          <cell r="A468" t="str">
            <v>P79329-M25</v>
          </cell>
        </row>
        <row r="469">
          <cell r="A469" t="str">
            <v>P79329-M25</v>
          </cell>
        </row>
        <row r="470">
          <cell r="A470" t="str">
            <v>P79329-M25</v>
          </cell>
        </row>
        <row r="471">
          <cell r="A471" t="str">
            <v>P79329-M25</v>
          </cell>
        </row>
        <row r="472">
          <cell r="A472" t="str">
            <v>P79329-M400</v>
          </cell>
        </row>
        <row r="473">
          <cell r="A473" t="str">
            <v>P79380-A150</v>
          </cell>
        </row>
        <row r="474">
          <cell r="A474" t="str">
            <v>P79380-A230-1</v>
          </cell>
        </row>
        <row r="475">
          <cell r="A475" t="str">
            <v>P79380-A240</v>
          </cell>
        </row>
        <row r="476">
          <cell r="A476" t="str">
            <v>P79380-A240</v>
          </cell>
        </row>
        <row r="477">
          <cell r="A477" t="str">
            <v>P79380-A240</v>
          </cell>
        </row>
        <row r="478">
          <cell r="A478" t="str">
            <v>P79380-A240</v>
          </cell>
        </row>
        <row r="479">
          <cell r="A479" t="str">
            <v>P79380-A240</v>
          </cell>
        </row>
        <row r="480">
          <cell r="A480" t="str">
            <v>P79380B630</v>
          </cell>
        </row>
        <row r="481">
          <cell r="A481" t="str">
            <v>P79380B640</v>
          </cell>
        </row>
        <row r="482">
          <cell r="A482" t="str">
            <v>P79380B640</v>
          </cell>
        </row>
        <row r="483">
          <cell r="A483" t="str">
            <v>P79382-A020</v>
          </cell>
        </row>
        <row r="484">
          <cell r="A484" t="str">
            <v>P79382-A020</v>
          </cell>
        </row>
        <row r="485">
          <cell r="A485" t="str">
            <v>P79385A140</v>
          </cell>
        </row>
        <row r="486">
          <cell r="A486" t="str">
            <v>P79385A140</v>
          </cell>
        </row>
        <row r="487">
          <cell r="A487" t="str">
            <v>P79385A210</v>
          </cell>
        </row>
        <row r="488">
          <cell r="A488" t="str">
            <v>P79385B120</v>
          </cell>
        </row>
        <row r="489">
          <cell r="A489" t="str">
            <v>P79386B020</v>
          </cell>
        </row>
        <row r="490">
          <cell r="A490" t="str">
            <v>P79386B020</v>
          </cell>
        </row>
        <row r="491">
          <cell r="A491" t="str">
            <v>P79387A010</v>
          </cell>
        </row>
        <row r="492">
          <cell r="A492" t="str">
            <v>P79387A010</v>
          </cell>
        </row>
        <row r="493">
          <cell r="A493" t="str">
            <v>P79387A010</v>
          </cell>
        </row>
        <row r="494">
          <cell r="A494" t="str">
            <v>P79387A010</v>
          </cell>
        </row>
        <row r="495">
          <cell r="A495" t="str">
            <v>P79387A010</v>
          </cell>
        </row>
        <row r="496">
          <cell r="A496" t="str">
            <v>P79387A030</v>
          </cell>
        </row>
        <row r="497">
          <cell r="A497" t="str">
            <v>P79387A030</v>
          </cell>
        </row>
        <row r="498">
          <cell r="A498" t="str">
            <v>P79387A030</v>
          </cell>
        </row>
        <row r="499">
          <cell r="A499" t="str">
            <v>P79387A030</v>
          </cell>
        </row>
        <row r="500">
          <cell r="A500" t="str">
            <v>P79387A030</v>
          </cell>
        </row>
        <row r="501">
          <cell r="A501" t="str">
            <v>P79387A030</v>
          </cell>
        </row>
        <row r="502">
          <cell r="A502" t="str">
            <v>P79387A030</v>
          </cell>
        </row>
        <row r="503">
          <cell r="A503" t="str">
            <v>P79387A030</v>
          </cell>
        </row>
        <row r="504">
          <cell r="A504" t="str">
            <v>P79387A060</v>
          </cell>
        </row>
        <row r="505">
          <cell r="A505" t="str">
            <v>P79387A060</v>
          </cell>
        </row>
        <row r="506">
          <cell r="A506" t="str">
            <v>P79387A060</v>
          </cell>
        </row>
        <row r="507">
          <cell r="A507" t="str">
            <v>P79387A060</v>
          </cell>
        </row>
        <row r="508">
          <cell r="A508" t="str">
            <v>P79387B010</v>
          </cell>
        </row>
        <row r="509">
          <cell r="A509" t="str">
            <v>P79387B010</v>
          </cell>
        </row>
        <row r="510">
          <cell r="A510" t="str">
            <v>P79387B010</v>
          </cell>
        </row>
        <row r="511">
          <cell r="A511" t="str">
            <v>P79387B010</v>
          </cell>
        </row>
        <row r="512">
          <cell r="A512" t="str">
            <v>P79387B010</v>
          </cell>
        </row>
        <row r="513">
          <cell r="A513" t="str">
            <v>P79387B010</v>
          </cell>
        </row>
        <row r="514">
          <cell r="A514" t="str">
            <v>P79387B010</v>
          </cell>
        </row>
        <row r="515">
          <cell r="A515" t="str">
            <v>P79387B010</v>
          </cell>
        </row>
        <row r="516">
          <cell r="A516" t="str">
            <v>P79387B010</v>
          </cell>
        </row>
        <row r="517">
          <cell r="A517" t="str">
            <v>P79387B010</v>
          </cell>
        </row>
        <row r="518">
          <cell r="A518" t="str">
            <v>P79387B010</v>
          </cell>
        </row>
        <row r="519">
          <cell r="A519" t="str">
            <v>P79387B010</v>
          </cell>
        </row>
        <row r="520">
          <cell r="A520" t="str">
            <v>P79387B010</v>
          </cell>
        </row>
        <row r="521">
          <cell r="A521" t="str">
            <v>P79387B010</v>
          </cell>
        </row>
        <row r="522">
          <cell r="A522" t="str">
            <v>P79388A010-1</v>
          </cell>
        </row>
        <row r="523">
          <cell r="A523" t="str">
            <v>P79388A010-1</v>
          </cell>
        </row>
        <row r="524">
          <cell r="A524" t="str">
            <v>P79388A010-1</v>
          </cell>
        </row>
        <row r="525">
          <cell r="A525" t="str">
            <v>P79388A010-1</v>
          </cell>
        </row>
        <row r="526">
          <cell r="A526" t="str">
            <v>P79388A010-1</v>
          </cell>
        </row>
        <row r="527">
          <cell r="A527" t="str">
            <v>P79388A010-1</v>
          </cell>
        </row>
        <row r="528">
          <cell r="A528" t="str">
            <v>P79388A010-1</v>
          </cell>
        </row>
        <row r="529">
          <cell r="A529" t="str">
            <v>P79388A010-2</v>
          </cell>
        </row>
        <row r="530">
          <cell r="A530" t="str">
            <v>P79388A010-2</v>
          </cell>
        </row>
        <row r="531">
          <cell r="A531" t="str">
            <v>P79388A010-2</v>
          </cell>
        </row>
        <row r="532">
          <cell r="A532" t="str">
            <v>P79388A010-2</v>
          </cell>
        </row>
        <row r="533">
          <cell r="A533" t="str">
            <v>P79388A010-2</v>
          </cell>
        </row>
        <row r="534">
          <cell r="A534" t="str">
            <v>P79388A010-2</v>
          </cell>
        </row>
        <row r="535">
          <cell r="A535" t="str">
            <v>P79388A010-2</v>
          </cell>
        </row>
        <row r="536">
          <cell r="A536" t="str">
            <v>P79388A010-2</v>
          </cell>
        </row>
        <row r="537">
          <cell r="A537" t="str">
            <v>P79388A010-2</v>
          </cell>
        </row>
        <row r="538">
          <cell r="A538" t="str">
            <v>P79388A010-2</v>
          </cell>
        </row>
        <row r="539">
          <cell r="A539" t="str">
            <v>P79388B010-1</v>
          </cell>
        </row>
        <row r="540">
          <cell r="A540" t="str">
            <v>P79388B010-1</v>
          </cell>
        </row>
        <row r="541">
          <cell r="A541" t="str">
            <v>P79388B010-1</v>
          </cell>
        </row>
        <row r="542">
          <cell r="A542" t="str">
            <v>P79388B010-1</v>
          </cell>
        </row>
        <row r="543">
          <cell r="A543" t="str">
            <v>P79388B010-1</v>
          </cell>
        </row>
        <row r="544">
          <cell r="A544" t="str">
            <v>P79388B010-1</v>
          </cell>
        </row>
        <row r="545">
          <cell r="A545" t="str">
            <v>P79388B010-1</v>
          </cell>
        </row>
        <row r="546">
          <cell r="A546" t="str">
            <v>P79388B010-1</v>
          </cell>
        </row>
        <row r="547">
          <cell r="A547" t="str">
            <v>P79388B010-1</v>
          </cell>
        </row>
        <row r="548">
          <cell r="A548" t="str">
            <v>P79388B010-1</v>
          </cell>
        </row>
        <row r="549">
          <cell r="A549" t="str">
            <v>P79388B010-2</v>
          </cell>
        </row>
        <row r="550">
          <cell r="A550" t="str">
            <v>P79388B010-2</v>
          </cell>
        </row>
        <row r="551">
          <cell r="A551" t="str">
            <v>P79388B010-2</v>
          </cell>
        </row>
        <row r="552">
          <cell r="A552" t="str">
            <v>P79388B010-2</v>
          </cell>
        </row>
        <row r="553">
          <cell r="A553" t="str">
            <v>P79388B010-2</v>
          </cell>
        </row>
        <row r="554">
          <cell r="A554" t="str">
            <v>P79390B010</v>
          </cell>
        </row>
        <row r="555">
          <cell r="A555" t="str">
            <v>P80532-M010</v>
          </cell>
        </row>
        <row r="556">
          <cell r="A556" t="str">
            <v>P81849B010</v>
          </cell>
        </row>
        <row r="557">
          <cell r="A557">
            <v>0</v>
          </cell>
        </row>
        <row r="558">
          <cell r="A558">
            <v>0</v>
          </cell>
        </row>
        <row r="559">
          <cell r="A559">
            <v>0</v>
          </cell>
        </row>
        <row r="560">
          <cell r="A560">
            <v>0</v>
          </cell>
        </row>
        <row r="561">
          <cell r="A561">
            <v>0</v>
          </cell>
        </row>
        <row r="562">
          <cell r="A562">
            <v>0</v>
          </cell>
        </row>
        <row r="563">
          <cell r="A563">
            <v>0</v>
          </cell>
        </row>
        <row r="564">
          <cell r="A564">
            <v>0</v>
          </cell>
        </row>
        <row r="565">
          <cell r="A565">
            <v>0</v>
          </cell>
        </row>
        <row r="566">
          <cell r="A566">
            <v>0</v>
          </cell>
        </row>
        <row r="567">
          <cell r="A567">
            <v>0</v>
          </cell>
        </row>
        <row r="568">
          <cell r="A568">
            <v>0</v>
          </cell>
        </row>
        <row r="569">
          <cell r="A569">
            <v>0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>
            <v>0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>
            <v>0</v>
          </cell>
        </row>
        <row r="579">
          <cell r="A579">
            <v>0</v>
          </cell>
        </row>
        <row r="580">
          <cell r="A580">
            <v>0</v>
          </cell>
        </row>
        <row r="581">
          <cell r="A581">
            <v>0</v>
          </cell>
        </row>
        <row r="582">
          <cell r="A582">
            <v>0</v>
          </cell>
        </row>
        <row r="583">
          <cell r="A583">
            <v>0</v>
          </cell>
        </row>
        <row r="584">
          <cell r="A584">
            <v>0</v>
          </cell>
        </row>
        <row r="585">
          <cell r="A585">
            <v>0</v>
          </cell>
        </row>
        <row r="586">
          <cell r="A586">
            <v>0</v>
          </cell>
        </row>
        <row r="587">
          <cell r="A587">
            <v>0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 t="str">
            <v>P33700</v>
          </cell>
        </row>
        <row r="602">
          <cell r="A602" t="str">
            <v>P33700</v>
          </cell>
        </row>
        <row r="603">
          <cell r="A603" t="str">
            <v>P33700</v>
          </cell>
        </row>
        <row r="604">
          <cell r="A604" t="str">
            <v>P33703</v>
          </cell>
        </row>
        <row r="605">
          <cell r="A605" t="str">
            <v>P33711M020</v>
          </cell>
        </row>
        <row r="606">
          <cell r="A606" t="str">
            <v>P33711M020</v>
          </cell>
        </row>
        <row r="607">
          <cell r="A607" t="str">
            <v>P33711M020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  <row r="648">
          <cell r="A648">
            <v>0</v>
          </cell>
        </row>
        <row r="649">
          <cell r="A649">
            <v>0</v>
          </cell>
        </row>
        <row r="650">
          <cell r="A650">
            <v>0</v>
          </cell>
        </row>
        <row r="651">
          <cell r="A651" t="str">
            <v>P79017</v>
          </cell>
        </row>
        <row r="652">
          <cell r="A652" t="str">
            <v>P79020-1</v>
          </cell>
        </row>
        <row r="653">
          <cell r="A653" t="str">
            <v>P79020-1</v>
          </cell>
        </row>
        <row r="654">
          <cell r="A654" t="str">
            <v>P79020-1</v>
          </cell>
        </row>
        <row r="655">
          <cell r="A655" t="str">
            <v>P79020-1</v>
          </cell>
        </row>
        <row r="656">
          <cell r="A656" t="str">
            <v>P79020-1</v>
          </cell>
        </row>
        <row r="657">
          <cell r="A657" t="str">
            <v>P79020-1</v>
          </cell>
        </row>
        <row r="658">
          <cell r="A658" t="str">
            <v>P79020-1</v>
          </cell>
        </row>
        <row r="659">
          <cell r="A659" t="str">
            <v>P79020-1</v>
          </cell>
        </row>
        <row r="660">
          <cell r="A660" t="str">
            <v>P79020-1</v>
          </cell>
        </row>
        <row r="661">
          <cell r="A661" t="str">
            <v>P79020-1</v>
          </cell>
        </row>
        <row r="662">
          <cell r="A662" t="str">
            <v>P79020-1</v>
          </cell>
        </row>
        <row r="663">
          <cell r="A663" t="str">
            <v>P79020-1</v>
          </cell>
        </row>
        <row r="664">
          <cell r="A664" t="str">
            <v>P79020-1</v>
          </cell>
        </row>
        <row r="665">
          <cell r="A665" t="str">
            <v>P79020-2</v>
          </cell>
        </row>
        <row r="666">
          <cell r="A666" t="str">
            <v>P79020-2</v>
          </cell>
        </row>
        <row r="667">
          <cell r="A667" t="str">
            <v>P79020-2</v>
          </cell>
        </row>
        <row r="668">
          <cell r="A668" t="str">
            <v>P79020-2</v>
          </cell>
        </row>
        <row r="669">
          <cell r="A669" t="str">
            <v>P79020-2</v>
          </cell>
        </row>
        <row r="670">
          <cell r="A670" t="str">
            <v>P79020-2</v>
          </cell>
        </row>
        <row r="671">
          <cell r="A671" t="str">
            <v>P79020-2</v>
          </cell>
        </row>
        <row r="672">
          <cell r="A672" t="str">
            <v>P79020-2</v>
          </cell>
        </row>
        <row r="673">
          <cell r="A673" t="str">
            <v>P79050-1</v>
          </cell>
        </row>
        <row r="674">
          <cell r="A674" t="str">
            <v>P79050-1</v>
          </cell>
        </row>
        <row r="675">
          <cell r="A675" t="str">
            <v>P79050-1</v>
          </cell>
        </row>
        <row r="676">
          <cell r="A676" t="str">
            <v>P79050-2</v>
          </cell>
        </row>
        <row r="677">
          <cell r="A677" t="str">
            <v>P79050-2</v>
          </cell>
        </row>
        <row r="678">
          <cell r="A678" t="str">
            <v>P79050-2</v>
          </cell>
        </row>
        <row r="679">
          <cell r="A679" t="str">
            <v>P79964-2</v>
          </cell>
        </row>
        <row r="680">
          <cell r="A680" t="str">
            <v>P80012-1</v>
          </cell>
        </row>
        <row r="681">
          <cell r="A681" t="str">
            <v>P80012-1</v>
          </cell>
        </row>
        <row r="682">
          <cell r="A682" t="str">
            <v>P80012-2</v>
          </cell>
        </row>
        <row r="683">
          <cell r="A683" t="str">
            <v>P80012-2</v>
          </cell>
        </row>
        <row r="684">
          <cell r="A684" t="str">
            <v>P80124-1</v>
          </cell>
        </row>
        <row r="685">
          <cell r="A685" t="str">
            <v>P80124-2</v>
          </cell>
        </row>
        <row r="686">
          <cell r="A686" t="str">
            <v>P80136-M101</v>
          </cell>
        </row>
        <row r="687">
          <cell r="A687" t="str">
            <v>P80166-2</v>
          </cell>
        </row>
        <row r="688">
          <cell r="A688" t="str">
            <v>P80669-M010-2</v>
          </cell>
        </row>
        <row r="689">
          <cell r="A689" t="str">
            <v>P80792-M010-1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>
            <v>0</v>
          </cell>
        </row>
        <row r="695">
          <cell r="A695">
            <v>0</v>
          </cell>
        </row>
        <row r="696">
          <cell r="A696">
            <v>0</v>
          </cell>
        </row>
        <row r="697">
          <cell r="A697">
            <v>0</v>
          </cell>
        </row>
        <row r="698">
          <cell r="A698">
            <v>0</v>
          </cell>
        </row>
        <row r="699">
          <cell r="A699">
            <v>0</v>
          </cell>
        </row>
        <row r="700">
          <cell r="A700">
            <v>0</v>
          </cell>
        </row>
        <row r="701">
          <cell r="A701">
            <v>0</v>
          </cell>
        </row>
        <row r="702">
          <cell r="A702">
            <v>0</v>
          </cell>
        </row>
        <row r="703">
          <cell r="A703">
            <v>0</v>
          </cell>
        </row>
        <row r="704">
          <cell r="A704">
            <v>0</v>
          </cell>
        </row>
        <row r="705">
          <cell r="A705">
            <v>0</v>
          </cell>
        </row>
        <row r="706">
          <cell r="A706">
            <v>0</v>
          </cell>
        </row>
        <row r="707">
          <cell r="A707">
            <v>0</v>
          </cell>
        </row>
        <row r="708">
          <cell r="A708">
            <v>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 t="str">
            <v>P78600-M12</v>
          </cell>
        </row>
        <row r="752">
          <cell r="A752" t="str">
            <v>P78600-M12</v>
          </cell>
        </row>
        <row r="753">
          <cell r="A753" t="str">
            <v>P78600-M13</v>
          </cell>
        </row>
        <row r="754">
          <cell r="A754" t="str">
            <v>P78600-M14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 t="str">
            <v>P78620-M23</v>
          </cell>
        </row>
        <row r="802">
          <cell r="A802" t="str">
            <v>P78620-M28</v>
          </cell>
        </row>
        <row r="803">
          <cell r="A803" t="str">
            <v>P78620-M28</v>
          </cell>
        </row>
        <row r="804">
          <cell r="A804" t="str">
            <v>P78620-M28</v>
          </cell>
        </row>
        <row r="805">
          <cell r="A805" t="str">
            <v>P78620-M03</v>
          </cell>
        </row>
        <row r="806">
          <cell r="A806" t="str">
            <v>P78620-M321</v>
          </cell>
        </row>
        <row r="807">
          <cell r="A807" t="str">
            <v>P78620-M321</v>
          </cell>
        </row>
        <row r="808">
          <cell r="A808" t="str">
            <v>P78620-M321</v>
          </cell>
        </row>
        <row r="809">
          <cell r="A809" t="str">
            <v>P78620-M321</v>
          </cell>
        </row>
        <row r="810">
          <cell r="A810" t="str">
            <v>P78620-M321</v>
          </cell>
        </row>
        <row r="811">
          <cell r="A811" t="str">
            <v>P78620-M321</v>
          </cell>
        </row>
        <row r="812">
          <cell r="A812" t="str">
            <v>P78620-M321</v>
          </cell>
        </row>
        <row r="813">
          <cell r="A813" t="str">
            <v>P78620-M321</v>
          </cell>
        </row>
        <row r="814">
          <cell r="A814" t="str">
            <v>P78620-M321</v>
          </cell>
        </row>
        <row r="815">
          <cell r="A815" t="str">
            <v>P78620-M321</v>
          </cell>
        </row>
        <row r="816">
          <cell r="A816" t="str">
            <v>P78620-M321</v>
          </cell>
        </row>
        <row r="817">
          <cell r="A817" t="str">
            <v>P78620-M321</v>
          </cell>
        </row>
        <row r="818">
          <cell r="A818" t="str">
            <v>P78620-M32</v>
          </cell>
        </row>
        <row r="819">
          <cell r="A819" t="str">
            <v>P78620-M32</v>
          </cell>
        </row>
        <row r="820">
          <cell r="A820" t="str">
            <v>P78621-M340</v>
          </cell>
        </row>
        <row r="821">
          <cell r="A821" t="str">
            <v>P78630-M04</v>
          </cell>
        </row>
        <row r="822">
          <cell r="A822" t="str">
            <v>P78630-M04</v>
          </cell>
        </row>
        <row r="823">
          <cell r="A823" t="str">
            <v>P78630-M05</v>
          </cell>
        </row>
        <row r="824">
          <cell r="A824">
            <v>0</v>
          </cell>
        </row>
        <row r="825">
          <cell r="A825">
            <v>0</v>
          </cell>
        </row>
        <row r="826">
          <cell r="A826">
            <v>0</v>
          </cell>
        </row>
        <row r="827">
          <cell r="A827">
            <v>0</v>
          </cell>
        </row>
        <row r="828">
          <cell r="A828">
            <v>0</v>
          </cell>
        </row>
        <row r="829">
          <cell r="A829">
            <v>0</v>
          </cell>
        </row>
        <row r="830">
          <cell r="A830">
            <v>0</v>
          </cell>
        </row>
        <row r="831">
          <cell r="A831">
            <v>0</v>
          </cell>
        </row>
        <row r="832">
          <cell r="A832">
            <v>0</v>
          </cell>
        </row>
        <row r="833">
          <cell r="A833">
            <v>0</v>
          </cell>
        </row>
        <row r="834">
          <cell r="A834">
            <v>0</v>
          </cell>
        </row>
        <row r="835">
          <cell r="A835">
            <v>0</v>
          </cell>
        </row>
        <row r="836">
          <cell r="A836">
            <v>0</v>
          </cell>
        </row>
        <row r="837">
          <cell r="A837">
            <v>0</v>
          </cell>
        </row>
        <row r="838">
          <cell r="A838">
            <v>0</v>
          </cell>
        </row>
        <row r="839">
          <cell r="A839">
            <v>0</v>
          </cell>
        </row>
        <row r="840">
          <cell r="A840">
            <v>0</v>
          </cell>
        </row>
        <row r="841">
          <cell r="A841">
            <v>0</v>
          </cell>
        </row>
        <row r="842">
          <cell r="A842">
            <v>0</v>
          </cell>
        </row>
        <row r="843">
          <cell r="A843">
            <v>0</v>
          </cell>
        </row>
        <row r="844">
          <cell r="A844">
            <v>0</v>
          </cell>
        </row>
        <row r="845">
          <cell r="A845">
            <v>0</v>
          </cell>
        </row>
        <row r="846">
          <cell r="A846">
            <v>0</v>
          </cell>
        </row>
        <row r="847">
          <cell r="A847">
            <v>0</v>
          </cell>
        </row>
        <row r="848">
          <cell r="A848">
            <v>0</v>
          </cell>
        </row>
        <row r="849">
          <cell r="A849">
            <v>0</v>
          </cell>
        </row>
        <row r="850">
          <cell r="A850">
            <v>0</v>
          </cell>
        </row>
        <row r="851">
          <cell r="A851">
            <v>0</v>
          </cell>
        </row>
        <row r="852">
          <cell r="A852">
            <v>0</v>
          </cell>
        </row>
        <row r="853">
          <cell r="A853">
            <v>0</v>
          </cell>
        </row>
        <row r="854">
          <cell r="A854">
            <v>0</v>
          </cell>
        </row>
        <row r="855">
          <cell r="A855">
            <v>0</v>
          </cell>
        </row>
        <row r="856">
          <cell r="A856">
            <v>0</v>
          </cell>
        </row>
        <row r="857">
          <cell r="A857">
            <v>0</v>
          </cell>
        </row>
        <row r="858">
          <cell r="A858">
            <v>0</v>
          </cell>
        </row>
        <row r="859">
          <cell r="A859">
            <v>0</v>
          </cell>
        </row>
        <row r="860">
          <cell r="A860">
            <v>0</v>
          </cell>
        </row>
        <row r="861">
          <cell r="A861">
            <v>0</v>
          </cell>
        </row>
        <row r="862">
          <cell r="A862">
            <v>0</v>
          </cell>
        </row>
        <row r="863">
          <cell r="A863">
            <v>0</v>
          </cell>
        </row>
        <row r="864">
          <cell r="A864">
            <v>0</v>
          </cell>
        </row>
        <row r="865">
          <cell r="A865">
            <v>0</v>
          </cell>
        </row>
        <row r="866">
          <cell r="A866">
            <v>0</v>
          </cell>
        </row>
        <row r="867">
          <cell r="A867">
            <v>0</v>
          </cell>
        </row>
        <row r="868">
          <cell r="A868">
            <v>0</v>
          </cell>
        </row>
        <row r="869">
          <cell r="A869">
            <v>0</v>
          </cell>
        </row>
        <row r="870">
          <cell r="A870">
            <v>0</v>
          </cell>
        </row>
        <row r="871">
          <cell r="A871">
            <v>0</v>
          </cell>
        </row>
        <row r="872">
          <cell r="A872">
            <v>0</v>
          </cell>
        </row>
        <row r="873">
          <cell r="A873">
            <v>0</v>
          </cell>
        </row>
        <row r="874">
          <cell r="A874">
            <v>0</v>
          </cell>
        </row>
        <row r="875">
          <cell r="A875">
            <v>0</v>
          </cell>
        </row>
        <row r="876">
          <cell r="A876">
            <v>0</v>
          </cell>
        </row>
        <row r="877">
          <cell r="A877">
            <v>0</v>
          </cell>
        </row>
        <row r="878">
          <cell r="A878">
            <v>0</v>
          </cell>
        </row>
        <row r="879">
          <cell r="A879">
            <v>0</v>
          </cell>
        </row>
        <row r="880">
          <cell r="A880">
            <v>0</v>
          </cell>
        </row>
        <row r="881">
          <cell r="A881">
            <v>0</v>
          </cell>
        </row>
        <row r="882">
          <cell r="A882">
            <v>0</v>
          </cell>
        </row>
        <row r="883">
          <cell r="A883">
            <v>0</v>
          </cell>
        </row>
        <row r="884">
          <cell r="A884">
            <v>0</v>
          </cell>
        </row>
        <row r="885">
          <cell r="A885">
            <v>0</v>
          </cell>
        </row>
        <row r="886">
          <cell r="A886">
            <v>0</v>
          </cell>
        </row>
        <row r="887">
          <cell r="A887">
            <v>0</v>
          </cell>
        </row>
        <row r="888">
          <cell r="A888">
            <v>0</v>
          </cell>
        </row>
        <row r="889">
          <cell r="A889">
            <v>0</v>
          </cell>
        </row>
        <row r="890">
          <cell r="A890">
            <v>0</v>
          </cell>
        </row>
        <row r="891">
          <cell r="A891">
            <v>0</v>
          </cell>
        </row>
        <row r="892">
          <cell r="A892">
            <v>0</v>
          </cell>
        </row>
        <row r="893">
          <cell r="A893">
            <v>0</v>
          </cell>
        </row>
        <row r="894">
          <cell r="A894">
            <v>0</v>
          </cell>
        </row>
        <row r="895">
          <cell r="A895">
            <v>0</v>
          </cell>
        </row>
        <row r="896">
          <cell r="A896">
            <v>0</v>
          </cell>
        </row>
        <row r="897">
          <cell r="A897">
            <v>0</v>
          </cell>
        </row>
        <row r="898">
          <cell r="A898">
            <v>0</v>
          </cell>
        </row>
        <row r="899">
          <cell r="A899">
            <v>0</v>
          </cell>
        </row>
        <row r="900">
          <cell r="A900">
            <v>0</v>
          </cell>
        </row>
        <row r="901">
          <cell r="A901" t="str">
            <v>P78623M330</v>
          </cell>
        </row>
        <row r="902">
          <cell r="A902" t="str">
            <v>P78624-M021</v>
          </cell>
        </row>
        <row r="903">
          <cell r="A903" t="str">
            <v>P78624-M021</v>
          </cell>
        </row>
        <row r="904">
          <cell r="A904" t="str">
            <v>P78624-M021</v>
          </cell>
        </row>
        <row r="905">
          <cell r="A905" t="str">
            <v>P78624-M021</v>
          </cell>
        </row>
        <row r="906">
          <cell r="A906" t="str">
            <v>P78624-M021</v>
          </cell>
        </row>
        <row r="907">
          <cell r="A907" t="str">
            <v>P78624-M021</v>
          </cell>
        </row>
        <row r="908">
          <cell r="A908" t="str">
            <v>P78624-M021</v>
          </cell>
        </row>
        <row r="909">
          <cell r="A909" t="str">
            <v>P78624-M021</v>
          </cell>
        </row>
        <row r="910">
          <cell r="A910" t="str">
            <v>P78624-M021</v>
          </cell>
        </row>
        <row r="911">
          <cell r="A911" t="str">
            <v>P78624-M021</v>
          </cell>
        </row>
        <row r="912">
          <cell r="A912" t="str">
            <v>P78624-M021</v>
          </cell>
        </row>
        <row r="913">
          <cell r="A913" t="str">
            <v>P78624-M031</v>
          </cell>
        </row>
        <row r="914">
          <cell r="A914" t="str">
            <v>P78624-M031</v>
          </cell>
        </row>
        <row r="915">
          <cell r="A915" t="str">
            <v>P78624-M031</v>
          </cell>
        </row>
        <row r="916">
          <cell r="A916" t="str">
            <v>P78624-M031</v>
          </cell>
        </row>
        <row r="917">
          <cell r="A917" t="str">
            <v>P78624-M031</v>
          </cell>
        </row>
        <row r="918">
          <cell r="A918" t="str">
            <v>P78624-M031</v>
          </cell>
        </row>
        <row r="919">
          <cell r="A919" t="str">
            <v>P78624-M031</v>
          </cell>
        </row>
        <row r="920">
          <cell r="A920" t="str">
            <v>P78624-M031</v>
          </cell>
        </row>
        <row r="921">
          <cell r="A921" t="str">
            <v>P78624M050</v>
          </cell>
        </row>
        <row r="922">
          <cell r="A922" t="str">
            <v>P78700M090</v>
          </cell>
        </row>
        <row r="923">
          <cell r="A923" t="str">
            <v>P78700M090</v>
          </cell>
        </row>
        <row r="924">
          <cell r="A924" t="str">
            <v>P78700M100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 t="str">
            <v>P23236-M010</v>
          </cell>
        </row>
        <row r="1002">
          <cell r="A1002" t="str">
            <v>P28159-M1</v>
          </cell>
        </row>
        <row r="1003">
          <cell r="A1003" t="str">
            <v>P28457M060</v>
          </cell>
        </row>
        <row r="1004">
          <cell r="A1004" t="str">
            <v>P30154-M01</v>
          </cell>
        </row>
        <row r="1005">
          <cell r="A1005" t="str">
            <v>P30160-M010</v>
          </cell>
        </row>
        <row r="1006">
          <cell r="A1006" t="str">
            <v>P30161-M020</v>
          </cell>
        </row>
        <row r="1007">
          <cell r="A1007" t="str">
            <v>P30163-M010</v>
          </cell>
        </row>
        <row r="1008">
          <cell r="A1008" t="str">
            <v>P30177-M010</v>
          </cell>
        </row>
        <row r="1009">
          <cell r="A1009" t="str">
            <v>P30177-M010</v>
          </cell>
        </row>
        <row r="1010">
          <cell r="A1010" t="str">
            <v>P30177-M010</v>
          </cell>
        </row>
        <row r="1011">
          <cell r="A1011" t="str">
            <v>P30177-M010</v>
          </cell>
        </row>
        <row r="1012">
          <cell r="A1012" t="str">
            <v>P30177-M010</v>
          </cell>
        </row>
        <row r="1013">
          <cell r="A1013" t="str">
            <v>P30177-M010</v>
          </cell>
        </row>
        <row r="1014">
          <cell r="A1014" t="str">
            <v>P30177-M010</v>
          </cell>
        </row>
        <row r="1015">
          <cell r="A1015" t="str">
            <v>P30186-M020</v>
          </cell>
        </row>
        <row r="1016">
          <cell r="A1016" t="str">
            <v>P30192M010</v>
          </cell>
        </row>
        <row r="1017">
          <cell r="A1017" t="str">
            <v>P30310-M01</v>
          </cell>
        </row>
        <row r="1018">
          <cell r="A1018" t="str">
            <v>P30310-M01</v>
          </cell>
        </row>
        <row r="1019">
          <cell r="A1019" t="str">
            <v>P30338</v>
          </cell>
        </row>
        <row r="1020">
          <cell r="A1020" t="str">
            <v>P30339</v>
          </cell>
        </row>
        <row r="1021">
          <cell r="A1021" t="str">
            <v>P30342-M010</v>
          </cell>
        </row>
        <row r="1022">
          <cell r="A1022" t="str">
            <v>P30343-M010</v>
          </cell>
        </row>
        <row r="1023">
          <cell r="A1023" t="str">
            <v>P30423</v>
          </cell>
        </row>
        <row r="1024">
          <cell r="A1024" t="str">
            <v>P30438-M010</v>
          </cell>
        </row>
        <row r="1025">
          <cell r="A1025" t="str">
            <v>P30438-M010</v>
          </cell>
        </row>
        <row r="1026">
          <cell r="A1026" t="str">
            <v>P30438-M010</v>
          </cell>
        </row>
        <row r="1027">
          <cell r="A1027" t="str">
            <v>P30438-M010</v>
          </cell>
        </row>
        <row r="1028">
          <cell r="A1028" t="str">
            <v>P30438-M010</v>
          </cell>
        </row>
        <row r="1029">
          <cell r="A1029" t="str">
            <v>P30438-M010</v>
          </cell>
        </row>
        <row r="1030">
          <cell r="A1030" t="str">
            <v>P30461M020-1</v>
          </cell>
        </row>
        <row r="1031">
          <cell r="A1031" t="str">
            <v>P30461M120-1</v>
          </cell>
        </row>
        <row r="1032">
          <cell r="A1032" t="str">
            <v>P30461M120-1</v>
          </cell>
        </row>
        <row r="1033">
          <cell r="A1033" t="str">
            <v>P30461M120-1</v>
          </cell>
        </row>
        <row r="1034">
          <cell r="A1034" t="str">
            <v>P30461M120-2</v>
          </cell>
        </row>
        <row r="1035">
          <cell r="A1035" t="str">
            <v>P30464M110-0</v>
          </cell>
        </row>
        <row r="1036">
          <cell r="A1036" t="str">
            <v>P30475M010</v>
          </cell>
        </row>
        <row r="1037">
          <cell r="A1037" t="str">
            <v>P30481M010</v>
          </cell>
        </row>
        <row r="1038">
          <cell r="A1038" t="str">
            <v>P30481M010</v>
          </cell>
        </row>
        <row r="1039">
          <cell r="A1039" t="str">
            <v>P30481M010</v>
          </cell>
        </row>
        <row r="1040">
          <cell r="A1040" t="str">
            <v>P30493M030</v>
          </cell>
        </row>
        <row r="1041">
          <cell r="A1041" t="str">
            <v>P30503M010</v>
          </cell>
        </row>
        <row r="1042">
          <cell r="A1042" t="str">
            <v>P30515M010</v>
          </cell>
        </row>
        <row r="1043">
          <cell r="A1043" t="str">
            <v>P30524M010</v>
          </cell>
        </row>
        <row r="1044">
          <cell r="A1044" t="str">
            <v>P30719-M010</v>
          </cell>
        </row>
        <row r="1045">
          <cell r="A1045" t="str">
            <v>P30719-M010</v>
          </cell>
        </row>
        <row r="1046">
          <cell r="A1046" t="str">
            <v>P30728M020</v>
          </cell>
        </row>
        <row r="1047">
          <cell r="A1047" t="str">
            <v>P30736</v>
          </cell>
        </row>
        <row r="1048">
          <cell r="A1048" t="str">
            <v>P30736</v>
          </cell>
        </row>
        <row r="1049">
          <cell r="A1049" t="str">
            <v>P30736</v>
          </cell>
        </row>
        <row r="1050">
          <cell r="A1050" t="str">
            <v>P30736</v>
          </cell>
        </row>
        <row r="1051">
          <cell r="A1051" t="str">
            <v>P30737M010</v>
          </cell>
        </row>
        <row r="1052">
          <cell r="A1052" t="str">
            <v>P30746M010</v>
          </cell>
        </row>
        <row r="1053">
          <cell r="A1053" t="str">
            <v>P30746M010</v>
          </cell>
        </row>
        <row r="1054">
          <cell r="A1054" t="str">
            <v>P30747</v>
          </cell>
        </row>
        <row r="1055">
          <cell r="A1055" t="str">
            <v>P30749M010</v>
          </cell>
        </row>
        <row r="1056">
          <cell r="A1056" t="str">
            <v>P30749M010</v>
          </cell>
        </row>
        <row r="1057">
          <cell r="A1057" t="str">
            <v>P30750</v>
          </cell>
        </row>
        <row r="1058">
          <cell r="A1058" t="str">
            <v>P30771M010A</v>
          </cell>
        </row>
        <row r="1059">
          <cell r="A1059" t="str">
            <v>P30780M010</v>
          </cell>
        </row>
        <row r="1060">
          <cell r="A1060" t="str">
            <v>P30601</v>
          </cell>
        </row>
        <row r="1061">
          <cell r="A1061">
            <v>0</v>
          </cell>
        </row>
        <row r="1062">
          <cell r="A1062">
            <v>0</v>
          </cell>
        </row>
        <row r="1063">
          <cell r="A1063">
            <v>0</v>
          </cell>
        </row>
        <row r="1064">
          <cell r="A1064">
            <v>0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>
            <v>0</v>
          </cell>
        </row>
        <row r="1068">
          <cell r="A1068">
            <v>0</v>
          </cell>
        </row>
        <row r="1069">
          <cell r="A1069">
            <v>0</v>
          </cell>
        </row>
        <row r="1070">
          <cell r="A1070">
            <v>0</v>
          </cell>
        </row>
        <row r="1071">
          <cell r="A1071">
            <v>0</v>
          </cell>
        </row>
        <row r="1072">
          <cell r="A1072">
            <v>0</v>
          </cell>
        </row>
        <row r="1073">
          <cell r="A1073">
            <v>0</v>
          </cell>
        </row>
        <row r="1074">
          <cell r="A1074">
            <v>0</v>
          </cell>
        </row>
        <row r="1075">
          <cell r="A1075">
            <v>0</v>
          </cell>
        </row>
        <row r="1076">
          <cell r="A1076">
            <v>0</v>
          </cell>
        </row>
        <row r="1077">
          <cell r="A1077">
            <v>0</v>
          </cell>
        </row>
        <row r="1078">
          <cell r="A1078">
            <v>0</v>
          </cell>
        </row>
        <row r="1079">
          <cell r="A1079">
            <v>0</v>
          </cell>
        </row>
        <row r="1080">
          <cell r="A1080">
            <v>0</v>
          </cell>
        </row>
        <row r="1081">
          <cell r="A1081">
            <v>0</v>
          </cell>
        </row>
        <row r="1082">
          <cell r="A1082">
            <v>0</v>
          </cell>
        </row>
        <row r="1083">
          <cell r="A1083">
            <v>0</v>
          </cell>
        </row>
        <row r="1084">
          <cell r="A1084">
            <v>0</v>
          </cell>
        </row>
        <row r="1085">
          <cell r="A1085">
            <v>0</v>
          </cell>
        </row>
        <row r="1086">
          <cell r="A1086">
            <v>0</v>
          </cell>
        </row>
        <row r="1087">
          <cell r="A1087">
            <v>0</v>
          </cell>
        </row>
        <row r="1088">
          <cell r="A1088">
            <v>0</v>
          </cell>
        </row>
        <row r="1089">
          <cell r="A1089">
            <v>0</v>
          </cell>
        </row>
        <row r="1090">
          <cell r="A1090">
            <v>0</v>
          </cell>
        </row>
        <row r="1091">
          <cell r="A1091">
            <v>0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 t="str">
            <v>P37100D010</v>
          </cell>
        </row>
        <row r="1102">
          <cell r="A1102" t="str">
            <v>P37100D010</v>
          </cell>
        </row>
        <row r="1103">
          <cell r="A1103" t="str">
            <v>P37100D010</v>
          </cell>
        </row>
        <row r="1104">
          <cell r="A1104" t="str">
            <v>P37100D010</v>
          </cell>
        </row>
        <row r="1105">
          <cell r="A1105" t="str">
            <v>P37100D010</v>
          </cell>
        </row>
        <row r="1106">
          <cell r="A1106" t="str">
            <v>P37100D010</v>
          </cell>
        </row>
        <row r="1107">
          <cell r="A1107" t="str">
            <v>P37100D010</v>
          </cell>
        </row>
        <row r="1108">
          <cell r="A1108" t="str">
            <v>P37100D010</v>
          </cell>
        </row>
        <row r="1109">
          <cell r="A1109" t="str">
            <v>P37100D010</v>
          </cell>
        </row>
        <row r="1110">
          <cell r="A1110" t="str">
            <v>P37100D010</v>
          </cell>
        </row>
        <row r="1111">
          <cell r="A1111" t="str">
            <v>P37100D010</v>
          </cell>
        </row>
        <row r="1112">
          <cell r="A1112" t="str">
            <v>P37100D010</v>
          </cell>
        </row>
        <row r="1113">
          <cell r="A1113" t="str">
            <v>P37100D010</v>
          </cell>
        </row>
        <row r="1114">
          <cell r="A1114" t="str">
            <v>P37100D010</v>
          </cell>
        </row>
        <row r="1115">
          <cell r="A1115" t="str">
            <v>P37100D010</v>
          </cell>
        </row>
        <row r="1116">
          <cell r="A1116" t="str">
            <v>P37100D010</v>
          </cell>
        </row>
        <row r="1117">
          <cell r="A1117" t="str">
            <v>P37100D010</v>
          </cell>
        </row>
        <row r="1118">
          <cell r="A1118" t="str">
            <v>P37100D010</v>
          </cell>
        </row>
        <row r="1119">
          <cell r="A1119">
            <v>0</v>
          </cell>
        </row>
        <row r="1120">
          <cell r="A1120">
            <v>0</v>
          </cell>
        </row>
        <row r="1121">
          <cell r="A1121">
            <v>0</v>
          </cell>
        </row>
        <row r="1122">
          <cell r="A1122">
            <v>0</v>
          </cell>
        </row>
        <row r="1123">
          <cell r="A1123">
            <v>0</v>
          </cell>
        </row>
        <row r="1124">
          <cell r="A1124">
            <v>0</v>
          </cell>
        </row>
        <row r="1125">
          <cell r="A1125">
            <v>0</v>
          </cell>
        </row>
        <row r="1126">
          <cell r="A1126">
            <v>0</v>
          </cell>
        </row>
        <row r="1127">
          <cell r="A1127">
            <v>0</v>
          </cell>
        </row>
        <row r="1128">
          <cell r="A1128">
            <v>0</v>
          </cell>
        </row>
        <row r="1129">
          <cell r="A1129">
            <v>0</v>
          </cell>
        </row>
        <row r="1130">
          <cell r="A1130">
            <v>0</v>
          </cell>
        </row>
        <row r="1131">
          <cell r="A1131">
            <v>0</v>
          </cell>
        </row>
        <row r="1132">
          <cell r="A1132">
            <v>0</v>
          </cell>
        </row>
        <row r="1133">
          <cell r="A1133">
            <v>0</v>
          </cell>
        </row>
        <row r="1134">
          <cell r="A1134">
            <v>0</v>
          </cell>
        </row>
        <row r="1135">
          <cell r="A1135">
            <v>0</v>
          </cell>
        </row>
        <row r="1136">
          <cell r="A1136">
            <v>0</v>
          </cell>
        </row>
        <row r="1137">
          <cell r="A1137">
            <v>0</v>
          </cell>
        </row>
        <row r="1138">
          <cell r="A1138">
            <v>0</v>
          </cell>
        </row>
        <row r="1139">
          <cell r="A1139">
            <v>0</v>
          </cell>
        </row>
        <row r="1140">
          <cell r="A1140">
            <v>0</v>
          </cell>
        </row>
        <row r="1141">
          <cell r="A1141">
            <v>0</v>
          </cell>
        </row>
        <row r="1142">
          <cell r="A1142">
            <v>0</v>
          </cell>
        </row>
        <row r="1143">
          <cell r="A1143">
            <v>0</v>
          </cell>
        </row>
        <row r="1144">
          <cell r="A1144">
            <v>0</v>
          </cell>
        </row>
        <row r="1145">
          <cell r="A1145">
            <v>0</v>
          </cell>
        </row>
        <row r="1146">
          <cell r="A1146">
            <v>0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>
            <v>0</v>
          </cell>
        </row>
        <row r="1150">
          <cell r="A1150">
            <v>0</v>
          </cell>
        </row>
        <row r="1151">
          <cell r="A1151">
            <v>0</v>
          </cell>
        </row>
        <row r="1152">
          <cell r="A1152">
            <v>0</v>
          </cell>
        </row>
        <row r="1153">
          <cell r="A1153">
            <v>0</v>
          </cell>
        </row>
        <row r="1154">
          <cell r="A1154">
            <v>0</v>
          </cell>
        </row>
        <row r="1155">
          <cell r="A1155">
            <v>0</v>
          </cell>
        </row>
        <row r="1156">
          <cell r="A1156">
            <v>0</v>
          </cell>
        </row>
        <row r="1157">
          <cell r="A1157">
            <v>0</v>
          </cell>
        </row>
        <row r="1158">
          <cell r="A1158">
            <v>0</v>
          </cell>
        </row>
        <row r="1159">
          <cell r="A1159">
            <v>0</v>
          </cell>
        </row>
        <row r="1160">
          <cell r="A1160">
            <v>0</v>
          </cell>
        </row>
        <row r="1161">
          <cell r="A1161">
            <v>0</v>
          </cell>
        </row>
        <row r="1162">
          <cell r="A1162">
            <v>0</v>
          </cell>
        </row>
        <row r="1163">
          <cell r="A1163">
            <v>0</v>
          </cell>
        </row>
        <row r="1164">
          <cell r="A1164">
            <v>0</v>
          </cell>
        </row>
        <row r="1165">
          <cell r="A1165">
            <v>0</v>
          </cell>
        </row>
        <row r="1166">
          <cell r="A1166">
            <v>0</v>
          </cell>
        </row>
        <row r="1167">
          <cell r="A1167">
            <v>0</v>
          </cell>
        </row>
        <row r="1168">
          <cell r="A1168">
            <v>0</v>
          </cell>
        </row>
        <row r="1169">
          <cell r="A1169">
            <v>0</v>
          </cell>
        </row>
        <row r="1170">
          <cell r="A1170">
            <v>0</v>
          </cell>
        </row>
        <row r="1171">
          <cell r="A1171">
            <v>0</v>
          </cell>
        </row>
        <row r="1172">
          <cell r="A1172">
            <v>0</v>
          </cell>
        </row>
        <row r="1173">
          <cell r="A1173">
            <v>0</v>
          </cell>
        </row>
        <row r="1174">
          <cell r="A1174">
            <v>0</v>
          </cell>
        </row>
        <row r="1175">
          <cell r="A1175">
            <v>0</v>
          </cell>
        </row>
        <row r="1176">
          <cell r="A1176">
            <v>0</v>
          </cell>
        </row>
        <row r="1177">
          <cell r="A1177">
            <v>0</v>
          </cell>
        </row>
        <row r="1178">
          <cell r="A1178">
            <v>0</v>
          </cell>
        </row>
        <row r="1179">
          <cell r="A1179">
            <v>0</v>
          </cell>
        </row>
        <row r="1180">
          <cell r="A1180">
            <v>0</v>
          </cell>
        </row>
        <row r="1181">
          <cell r="A1181">
            <v>0</v>
          </cell>
        </row>
        <row r="1182">
          <cell r="A1182">
            <v>0</v>
          </cell>
        </row>
        <row r="1183">
          <cell r="A1183">
            <v>0</v>
          </cell>
        </row>
        <row r="1184">
          <cell r="A1184">
            <v>0</v>
          </cell>
        </row>
        <row r="1185">
          <cell r="A1185">
            <v>0</v>
          </cell>
        </row>
        <row r="1186">
          <cell r="A1186">
            <v>0</v>
          </cell>
        </row>
        <row r="1187">
          <cell r="A1187">
            <v>0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>
            <v>0</v>
          </cell>
        </row>
        <row r="1191">
          <cell r="A1191">
            <v>0</v>
          </cell>
        </row>
        <row r="1192">
          <cell r="A1192">
            <v>0</v>
          </cell>
        </row>
        <row r="1193">
          <cell r="A1193">
            <v>0</v>
          </cell>
        </row>
        <row r="1194">
          <cell r="A1194">
            <v>0</v>
          </cell>
        </row>
        <row r="1195">
          <cell r="A1195">
            <v>0</v>
          </cell>
        </row>
        <row r="1196">
          <cell r="A1196">
            <v>0</v>
          </cell>
        </row>
        <row r="1197">
          <cell r="A1197">
            <v>0</v>
          </cell>
        </row>
        <row r="1198">
          <cell r="A1198">
            <v>0</v>
          </cell>
        </row>
        <row r="1199">
          <cell r="A1199">
            <v>0</v>
          </cell>
        </row>
        <row r="1200">
          <cell r="A1200">
            <v>0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9" Type="http://schemas.openxmlformats.org/officeDocument/2006/relationships/printerSettings" Target="../printerSettings/printerSettings39.bin"/><Relationship Id="rId21" Type="http://schemas.openxmlformats.org/officeDocument/2006/relationships/printerSettings" Target="../printerSettings/printerSettings21.bin"/><Relationship Id="rId34" Type="http://schemas.openxmlformats.org/officeDocument/2006/relationships/printerSettings" Target="../printerSettings/printerSettings34.bin"/><Relationship Id="rId42" Type="http://schemas.openxmlformats.org/officeDocument/2006/relationships/printerSettings" Target="../printerSettings/printerSettings42.bin"/><Relationship Id="rId47" Type="http://schemas.openxmlformats.org/officeDocument/2006/relationships/printerSettings" Target="../printerSettings/printerSettings47.bin"/><Relationship Id="rId50" Type="http://schemas.openxmlformats.org/officeDocument/2006/relationships/printerSettings" Target="../printerSettings/printerSettings50.bin"/><Relationship Id="rId55" Type="http://schemas.openxmlformats.org/officeDocument/2006/relationships/printerSettings" Target="../printerSettings/printerSettings55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9" Type="http://schemas.openxmlformats.org/officeDocument/2006/relationships/printerSettings" Target="../printerSettings/printerSettings29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32" Type="http://schemas.openxmlformats.org/officeDocument/2006/relationships/printerSettings" Target="../printerSettings/printerSettings32.bin"/><Relationship Id="rId37" Type="http://schemas.openxmlformats.org/officeDocument/2006/relationships/printerSettings" Target="../printerSettings/printerSettings37.bin"/><Relationship Id="rId40" Type="http://schemas.openxmlformats.org/officeDocument/2006/relationships/printerSettings" Target="../printerSettings/printerSettings40.bin"/><Relationship Id="rId45" Type="http://schemas.openxmlformats.org/officeDocument/2006/relationships/printerSettings" Target="../printerSettings/printerSettings45.bin"/><Relationship Id="rId53" Type="http://schemas.openxmlformats.org/officeDocument/2006/relationships/printerSettings" Target="../printerSettings/printerSettings53.bin"/><Relationship Id="rId5" Type="http://schemas.openxmlformats.org/officeDocument/2006/relationships/printerSettings" Target="../printerSettings/printerSettings5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printerSettings" Target="../printerSettings/printerSettings30.bin"/><Relationship Id="rId35" Type="http://schemas.openxmlformats.org/officeDocument/2006/relationships/printerSettings" Target="../printerSettings/printerSettings35.bin"/><Relationship Id="rId43" Type="http://schemas.openxmlformats.org/officeDocument/2006/relationships/printerSettings" Target="../printerSettings/printerSettings43.bin"/><Relationship Id="rId48" Type="http://schemas.openxmlformats.org/officeDocument/2006/relationships/printerSettings" Target="../printerSettings/printerSettings48.bin"/><Relationship Id="rId56" Type="http://schemas.openxmlformats.org/officeDocument/2006/relationships/printerSettings" Target="../printerSettings/printerSettings56.bin"/><Relationship Id="rId8" Type="http://schemas.openxmlformats.org/officeDocument/2006/relationships/printerSettings" Target="../printerSettings/printerSettings8.bin"/><Relationship Id="rId51" Type="http://schemas.openxmlformats.org/officeDocument/2006/relationships/printerSettings" Target="../printerSettings/printerSettings51.bin"/><Relationship Id="rId3" Type="http://schemas.openxmlformats.org/officeDocument/2006/relationships/printerSettings" Target="../printerSettings/printerSettings3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33" Type="http://schemas.openxmlformats.org/officeDocument/2006/relationships/printerSettings" Target="../printerSettings/printerSettings33.bin"/><Relationship Id="rId38" Type="http://schemas.openxmlformats.org/officeDocument/2006/relationships/printerSettings" Target="../printerSettings/printerSettings38.bin"/><Relationship Id="rId46" Type="http://schemas.openxmlformats.org/officeDocument/2006/relationships/printerSettings" Target="../printerSettings/printerSettings46.bin"/><Relationship Id="rId20" Type="http://schemas.openxmlformats.org/officeDocument/2006/relationships/printerSettings" Target="../printerSettings/printerSettings20.bin"/><Relationship Id="rId41" Type="http://schemas.openxmlformats.org/officeDocument/2006/relationships/printerSettings" Target="../printerSettings/printerSettings41.bin"/><Relationship Id="rId54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printerSettings" Target="../printerSettings/printerSettings28.bin"/><Relationship Id="rId36" Type="http://schemas.openxmlformats.org/officeDocument/2006/relationships/printerSettings" Target="../printerSettings/printerSettings36.bin"/><Relationship Id="rId49" Type="http://schemas.openxmlformats.org/officeDocument/2006/relationships/printerSettings" Target="../printerSettings/printerSettings49.bin"/><Relationship Id="rId57" Type="http://schemas.openxmlformats.org/officeDocument/2006/relationships/printerSettings" Target="../printerSettings/printerSettings57.bin"/><Relationship Id="rId10" Type="http://schemas.openxmlformats.org/officeDocument/2006/relationships/printerSettings" Target="../printerSettings/printerSettings10.bin"/><Relationship Id="rId31" Type="http://schemas.openxmlformats.org/officeDocument/2006/relationships/printerSettings" Target="../printerSettings/printerSettings31.bin"/><Relationship Id="rId44" Type="http://schemas.openxmlformats.org/officeDocument/2006/relationships/printerSettings" Target="../printerSettings/printerSettings44.bin"/><Relationship Id="rId52" Type="http://schemas.openxmlformats.org/officeDocument/2006/relationships/printerSettings" Target="../printerSettings/printerSettings5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printerSettings" Target="../printerSettings/printerSettings70.bin"/><Relationship Id="rId18" Type="http://schemas.openxmlformats.org/officeDocument/2006/relationships/printerSettings" Target="../printerSettings/printerSettings75.bin"/><Relationship Id="rId26" Type="http://schemas.openxmlformats.org/officeDocument/2006/relationships/printerSettings" Target="../printerSettings/printerSettings83.bin"/><Relationship Id="rId3" Type="http://schemas.openxmlformats.org/officeDocument/2006/relationships/printerSettings" Target="../printerSettings/printerSettings60.bin"/><Relationship Id="rId21" Type="http://schemas.openxmlformats.org/officeDocument/2006/relationships/printerSettings" Target="../printerSettings/printerSettings78.bin"/><Relationship Id="rId34" Type="http://schemas.openxmlformats.org/officeDocument/2006/relationships/printerSettings" Target="../printerSettings/printerSettings91.bin"/><Relationship Id="rId7" Type="http://schemas.openxmlformats.org/officeDocument/2006/relationships/printerSettings" Target="../printerSettings/printerSettings64.bin"/><Relationship Id="rId12" Type="http://schemas.openxmlformats.org/officeDocument/2006/relationships/printerSettings" Target="../printerSettings/printerSettings69.bin"/><Relationship Id="rId17" Type="http://schemas.openxmlformats.org/officeDocument/2006/relationships/printerSettings" Target="../printerSettings/printerSettings74.bin"/><Relationship Id="rId25" Type="http://schemas.openxmlformats.org/officeDocument/2006/relationships/printerSettings" Target="../printerSettings/printerSettings82.bin"/><Relationship Id="rId33" Type="http://schemas.openxmlformats.org/officeDocument/2006/relationships/printerSettings" Target="../printerSettings/printerSettings90.bin"/><Relationship Id="rId2" Type="http://schemas.openxmlformats.org/officeDocument/2006/relationships/printerSettings" Target="../printerSettings/printerSettings59.bin"/><Relationship Id="rId16" Type="http://schemas.openxmlformats.org/officeDocument/2006/relationships/printerSettings" Target="../printerSettings/printerSettings73.bin"/><Relationship Id="rId20" Type="http://schemas.openxmlformats.org/officeDocument/2006/relationships/printerSettings" Target="../printerSettings/printerSettings77.bin"/><Relationship Id="rId29" Type="http://schemas.openxmlformats.org/officeDocument/2006/relationships/printerSettings" Target="../printerSettings/printerSettings86.bin"/><Relationship Id="rId1" Type="http://schemas.openxmlformats.org/officeDocument/2006/relationships/printerSettings" Target="../printerSettings/printerSettings58.bin"/><Relationship Id="rId6" Type="http://schemas.openxmlformats.org/officeDocument/2006/relationships/printerSettings" Target="../printerSettings/printerSettings63.bin"/><Relationship Id="rId11" Type="http://schemas.openxmlformats.org/officeDocument/2006/relationships/printerSettings" Target="../printerSettings/printerSettings68.bin"/><Relationship Id="rId24" Type="http://schemas.openxmlformats.org/officeDocument/2006/relationships/printerSettings" Target="../printerSettings/printerSettings81.bin"/><Relationship Id="rId32" Type="http://schemas.openxmlformats.org/officeDocument/2006/relationships/printerSettings" Target="../printerSettings/printerSettings89.bin"/><Relationship Id="rId5" Type="http://schemas.openxmlformats.org/officeDocument/2006/relationships/printerSettings" Target="../printerSettings/printerSettings62.bin"/><Relationship Id="rId15" Type="http://schemas.openxmlformats.org/officeDocument/2006/relationships/printerSettings" Target="../printerSettings/printerSettings72.bin"/><Relationship Id="rId23" Type="http://schemas.openxmlformats.org/officeDocument/2006/relationships/printerSettings" Target="../printerSettings/printerSettings80.bin"/><Relationship Id="rId28" Type="http://schemas.openxmlformats.org/officeDocument/2006/relationships/printerSettings" Target="../printerSettings/printerSettings85.bin"/><Relationship Id="rId10" Type="http://schemas.openxmlformats.org/officeDocument/2006/relationships/printerSettings" Target="../printerSettings/printerSettings67.bin"/><Relationship Id="rId19" Type="http://schemas.openxmlformats.org/officeDocument/2006/relationships/printerSettings" Target="../printerSettings/printerSettings76.bin"/><Relationship Id="rId31" Type="http://schemas.openxmlformats.org/officeDocument/2006/relationships/printerSettings" Target="../printerSettings/printerSettings88.bin"/><Relationship Id="rId4" Type="http://schemas.openxmlformats.org/officeDocument/2006/relationships/printerSettings" Target="../printerSettings/printerSettings61.bin"/><Relationship Id="rId9" Type="http://schemas.openxmlformats.org/officeDocument/2006/relationships/printerSettings" Target="../printerSettings/printerSettings66.bin"/><Relationship Id="rId14" Type="http://schemas.openxmlformats.org/officeDocument/2006/relationships/printerSettings" Target="../printerSettings/printerSettings71.bin"/><Relationship Id="rId22" Type="http://schemas.openxmlformats.org/officeDocument/2006/relationships/printerSettings" Target="../printerSettings/printerSettings79.bin"/><Relationship Id="rId27" Type="http://schemas.openxmlformats.org/officeDocument/2006/relationships/printerSettings" Target="../printerSettings/printerSettings84.bin"/><Relationship Id="rId30" Type="http://schemas.openxmlformats.org/officeDocument/2006/relationships/printerSettings" Target="../printerSettings/printerSettings87.bin"/><Relationship Id="rId8" Type="http://schemas.openxmlformats.org/officeDocument/2006/relationships/printerSettings" Target="../printerSettings/printerSettings65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printerSettings" Target="../printerSettings/printerSettings104.bin"/><Relationship Id="rId18" Type="http://schemas.openxmlformats.org/officeDocument/2006/relationships/printerSettings" Target="../printerSettings/printerSettings109.bin"/><Relationship Id="rId26" Type="http://schemas.openxmlformats.org/officeDocument/2006/relationships/printerSettings" Target="../printerSettings/printerSettings117.bin"/><Relationship Id="rId3" Type="http://schemas.openxmlformats.org/officeDocument/2006/relationships/printerSettings" Target="../printerSettings/printerSettings94.bin"/><Relationship Id="rId21" Type="http://schemas.openxmlformats.org/officeDocument/2006/relationships/printerSettings" Target="../printerSettings/printerSettings112.bin"/><Relationship Id="rId34" Type="http://schemas.openxmlformats.org/officeDocument/2006/relationships/printerSettings" Target="../printerSettings/printerSettings125.bin"/><Relationship Id="rId7" Type="http://schemas.openxmlformats.org/officeDocument/2006/relationships/printerSettings" Target="../printerSettings/printerSettings98.bin"/><Relationship Id="rId12" Type="http://schemas.openxmlformats.org/officeDocument/2006/relationships/printerSettings" Target="../printerSettings/printerSettings103.bin"/><Relationship Id="rId17" Type="http://schemas.openxmlformats.org/officeDocument/2006/relationships/printerSettings" Target="../printerSettings/printerSettings108.bin"/><Relationship Id="rId25" Type="http://schemas.openxmlformats.org/officeDocument/2006/relationships/printerSettings" Target="../printerSettings/printerSettings116.bin"/><Relationship Id="rId33" Type="http://schemas.openxmlformats.org/officeDocument/2006/relationships/printerSettings" Target="../printerSettings/printerSettings124.bin"/><Relationship Id="rId2" Type="http://schemas.openxmlformats.org/officeDocument/2006/relationships/printerSettings" Target="../printerSettings/printerSettings93.bin"/><Relationship Id="rId16" Type="http://schemas.openxmlformats.org/officeDocument/2006/relationships/printerSettings" Target="../printerSettings/printerSettings107.bin"/><Relationship Id="rId20" Type="http://schemas.openxmlformats.org/officeDocument/2006/relationships/printerSettings" Target="../printerSettings/printerSettings111.bin"/><Relationship Id="rId29" Type="http://schemas.openxmlformats.org/officeDocument/2006/relationships/printerSettings" Target="../printerSettings/printerSettings120.bin"/><Relationship Id="rId1" Type="http://schemas.openxmlformats.org/officeDocument/2006/relationships/printerSettings" Target="../printerSettings/printerSettings92.bin"/><Relationship Id="rId6" Type="http://schemas.openxmlformats.org/officeDocument/2006/relationships/printerSettings" Target="../printerSettings/printerSettings97.bin"/><Relationship Id="rId11" Type="http://schemas.openxmlformats.org/officeDocument/2006/relationships/printerSettings" Target="../printerSettings/printerSettings102.bin"/><Relationship Id="rId24" Type="http://schemas.openxmlformats.org/officeDocument/2006/relationships/printerSettings" Target="../printerSettings/printerSettings115.bin"/><Relationship Id="rId32" Type="http://schemas.openxmlformats.org/officeDocument/2006/relationships/printerSettings" Target="../printerSettings/printerSettings123.bin"/><Relationship Id="rId5" Type="http://schemas.openxmlformats.org/officeDocument/2006/relationships/printerSettings" Target="../printerSettings/printerSettings96.bin"/><Relationship Id="rId15" Type="http://schemas.openxmlformats.org/officeDocument/2006/relationships/printerSettings" Target="../printerSettings/printerSettings106.bin"/><Relationship Id="rId23" Type="http://schemas.openxmlformats.org/officeDocument/2006/relationships/printerSettings" Target="../printerSettings/printerSettings114.bin"/><Relationship Id="rId28" Type="http://schemas.openxmlformats.org/officeDocument/2006/relationships/printerSettings" Target="../printerSettings/printerSettings119.bin"/><Relationship Id="rId10" Type="http://schemas.openxmlformats.org/officeDocument/2006/relationships/printerSettings" Target="../printerSettings/printerSettings101.bin"/><Relationship Id="rId19" Type="http://schemas.openxmlformats.org/officeDocument/2006/relationships/printerSettings" Target="../printerSettings/printerSettings110.bin"/><Relationship Id="rId31" Type="http://schemas.openxmlformats.org/officeDocument/2006/relationships/printerSettings" Target="../printerSettings/printerSettings122.bin"/><Relationship Id="rId4" Type="http://schemas.openxmlformats.org/officeDocument/2006/relationships/printerSettings" Target="../printerSettings/printerSettings95.bin"/><Relationship Id="rId9" Type="http://schemas.openxmlformats.org/officeDocument/2006/relationships/printerSettings" Target="../printerSettings/printerSettings100.bin"/><Relationship Id="rId14" Type="http://schemas.openxmlformats.org/officeDocument/2006/relationships/printerSettings" Target="../printerSettings/printerSettings105.bin"/><Relationship Id="rId22" Type="http://schemas.openxmlformats.org/officeDocument/2006/relationships/printerSettings" Target="../printerSettings/printerSettings113.bin"/><Relationship Id="rId27" Type="http://schemas.openxmlformats.org/officeDocument/2006/relationships/printerSettings" Target="../printerSettings/printerSettings118.bin"/><Relationship Id="rId30" Type="http://schemas.openxmlformats.org/officeDocument/2006/relationships/printerSettings" Target="../printerSettings/printerSettings121.bin"/><Relationship Id="rId35" Type="http://schemas.openxmlformats.org/officeDocument/2006/relationships/printerSettings" Target="../printerSettings/printerSettings126.bin"/><Relationship Id="rId8" Type="http://schemas.openxmlformats.org/officeDocument/2006/relationships/printerSettings" Target="../printerSettings/printerSettings99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34.bin"/><Relationship Id="rId13" Type="http://schemas.openxmlformats.org/officeDocument/2006/relationships/printerSettings" Target="../printerSettings/printerSettings139.bin"/><Relationship Id="rId18" Type="http://schemas.openxmlformats.org/officeDocument/2006/relationships/printerSettings" Target="../printerSettings/printerSettings144.bin"/><Relationship Id="rId3" Type="http://schemas.openxmlformats.org/officeDocument/2006/relationships/printerSettings" Target="../printerSettings/printerSettings129.bin"/><Relationship Id="rId7" Type="http://schemas.openxmlformats.org/officeDocument/2006/relationships/printerSettings" Target="../printerSettings/printerSettings133.bin"/><Relationship Id="rId12" Type="http://schemas.openxmlformats.org/officeDocument/2006/relationships/printerSettings" Target="../printerSettings/printerSettings138.bin"/><Relationship Id="rId17" Type="http://schemas.openxmlformats.org/officeDocument/2006/relationships/printerSettings" Target="../printerSettings/printerSettings143.bin"/><Relationship Id="rId2" Type="http://schemas.openxmlformats.org/officeDocument/2006/relationships/printerSettings" Target="../printerSettings/printerSettings128.bin"/><Relationship Id="rId16" Type="http://schemas.openxmlformats.org/officeDocument/2006/relationships/printerSettings" Target="../printerSettings/printerSettings142.bin"/><Relationship Id="rId1" Type="http://schemas.openxmlformats.org/officeDocument/2006/relationships/printerSettings" Target="../printerSettings/printerSettings127.bin"/><Relationship Id="rId6" Type="http://schemas.openxmlformats.org/officeDocument/2006/relationships/printerSettings" Target="../printerSettings/printerSettings132.bin"/><Relationship Id="rId11" Type="http://schemas.openxmlformats.org/officeDocument/2006/relationships/printerSettings" Target="../printerSettings/printerSettings137.bin"/><Relationship Id="rId5" Type="http://schemas.openxmlformats.org/officeDocument/2006/relationships/printerSettings" Target="../printerSettings/printerSettings131.bin"/><Relationship Id="rId15" Type="http://schemas.openxmlformats.org/officeDocument/2006/relationships/printerSettings" Target="../printerSettings/printerSettings141.bin"/><Relationship Id="rId10" Type="http://schemas.openxmlformats.org/officeDocument/2006/relationships/printerSettings" Target="../printerSettings/printerSettings136.bin"/><Relationship Id="rId4" Type="http://schemas.openxmlformats.org/officeDocument/2006/relationships/printerSettings" Target="../printerSettings/printerSettings130.bin"/><Relationship Id="rId9" Type="http://schemas.openxmlformats.org/officeDocument/2006/relationships/printerSettings" Target="../printerSettings/printerSettings135.bin"/><Relationship Id="rId14" Type="http://schemas.openxmlformats.org/officeDocument/2006/relationships/printerSettings" Target="../printerSettings/printerSettings1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597"/>
  <sheetViews>
    <sheetView tabSelected="1" zoomScale="80" zoomScaleNormal="80" workbookViewId="0">
      <selection activeCell="H18" sqref="H18"/>
    </sheetView>
  </sheetViews>
  <sheetFormatPr baseColWidth="10" defaultRowHeight="14.4" outlineLevelCol="1" x14ac:dyDescent="0.3"/>
  <cols>
    <col min="1" max="1" width="13.109375" customWidth="1" outlineLevel="1"/>
    <col min="2" max="2" width="18.33203125" customWidth="1" outlineLevel="1"/>
    <col min="3" max="3" width="13.88671875" customWidth="1" outlineLevel="1"/>
    <col min="4" max="4" width="12.6640625" customWidth="1" outlineLevel="1"/>
    <col min="5" max="5" width="24.33203125" customWidth="1" outlineLevel="1"/>
    <col min="6" max="6" width="13.33203125" customWidth="1" outlineLevel="1"/>
    <col min="7" max="7" width="14.6640625" customWidth="1" outlineLevel="1"/>
    <col min="8" max="8" width="39.109375" customWidth="1" outlineLevel="1"/>
    <col min="9" max="9" width="15.6640625" customWidth="1" outlineLevel="1"/>
    <col min="10" max="10" width="13.6640625" customWidth="1" outlineLevel="1"/>
    <col min="11" max="11" width="13.33203125" customWidth="1" outlineLevel="1"/>
    <col min="12" max="12" width="11.6640625" customWidth="1"/>
    <col min="16" max="16" width="12.33203125" bestFit="1" customWidth="1"/>
  </cols>
  <sheetData>
    <row r="1" spans="1:12" ht="43.2" x14ac:dyDescent="0.3">
      <c r="A1" s="48" t="s">
        <v>1257</v>
      </c>
      <c r="B1" s="71" t="s">
        <v>1260</v>
      </c>
      <c r="C1" s="47" t="s">
        <v>1285</v>
      </c>
      <c r="D1" s="48" t="s">
        <v>1286</v>
      </c>
      <c r="E1" s="48" t="s">
        <v>1287</v>
      </c>
      <c r="F1" s="63" t="s">
        <v>1288</v>
      </c>
      <c r="G1" s="48" t="s">
        <v>1289</v>
      </c>
      <c r="H1" s="48" t="s">
        <v>1290</v>
      </c>
      <c r="I1" s="48" t="s">
        <v>1349</v>
      </c>
      <c r="J1" s="47" t="s">
        <v>1339</v>
      </c>
      <c r="K1" s="47" t="s">
        <v>1340</v>
      </c>
    </row>
    <row r="2" spans="1:12" ht="43.2" x14ac:dyDescent="0.3">
      <c r="A2" s="139">
        <v>43390</v>
      </c>
      <c r="B2" s="51">
        <v>43644</v>
      </c>
      <c r="C2" s="51" t="s">
        <v>31</v>
      </c>
      <c r="D2" s="55"/>
      <c r="E2" s="55"/>
      <c r="F2" s="56" t="s">
        <v>1346</v>
      </c>
      <c r="G2" s="57"/>
      <c r="H2" s="59"/>
      <c r="I2" s="68"/>
      <c r="J2" s="50" t="str">
        <f>IF(IF(AND($C2="MANQUANT",$K2=""),"MANQUANT"&amp;IF(AND(A2&lt;&gt;"",B2="")," CLIENT",""),IF(AND($C2="MANQUANT",$K2&lt;&gt;""),$C2&amp;" "&amp;$K2 &amp;IF(AND(A2&lt;&gt;"",B2="")," CLIENT",""),IF(OR($C2="MANQUANT",$C2="FAIT/COMPLET",$C2="A FAIRE",$C2=""),K2&amp;IF(AND(A2&lt;&gt;"",B2="")," CLIENT",""),"")))=0,"",IF(AND($C2="MANQUANT",$K2=""),"MANQUANT"&amp;IF(AND(A2&lt;&gt;"",B2="")," CLIENT",""),IF(AND($C2="MANQUANT",$K2&lt;&gt;""),$C2&amp;" "&amp;$K2 &amp;IF(AND(A2&lt;&gt;"",B2="")," CLIENT",""),IF(OR($C2="MANQUANT",$C2="FAIT/COMPLET",$C2="A FAIRE",$C2=""),$K2&amp;IF(AND(A2&lt;&gt;"",B2="")," CLIENT",""),""))))</f>
        <v>MANQUANT QUALITE</v>
      </c>
      <c r="K2" s="60" t="s">
        <v>99</v>
      </c>
      <c r="L2" t="s">
        <v>1602</v>
      </c>
    </row>
    <row r="3" spans="1:12" ht="43.2" x14ac:dyDescent="0.3">
      <c r="A3" s="51">
        <v>43644</v>
      </c>
      <c r="B3" s="72"/>
      <c r="C3" s="66" t="s">
        <v>31</v>
      </c>
      <c r="D3" s="55"/>
      <c r="E3" s="55"/>
      <c r="F3" s="56" t="s">
        <v>1346</v>
      </c>
      <c r="G3" s="57"/>
      <c r="H3" s="59"/>
      <c r="I3" s="68"/>
      <c r="J3" s="50" t="str">
        <f>IF(IF(AND($C3="MANQUANT",$K3=""),"MANQUANT"&amp;IF(AND(A3&lt;&gt;"",B3="",A3+3)," CLIENT",""),IF(AND($C3="MANQUANT",$K3&lt;&gt;""),$C3&amp;" "&amp;$K3 &amp;IF(AND(A3&lt;&gt;"",B3="",A3+3)," CLIENT",""),IF(OR($C3="MANQUANT",$C3="FAIT/COMPLET",$C3="A FAIRE",$C3=""),K3&amp;IF(AND(A3&lt;&gt;"",B3="",A3+3)," CLIENT",""),"")))=0,"",IF(AND($C3="MANQUANT",$K3=""),"MANQUANT"&amp;IF(AND(A3&lt;&gt;"",B3="",A3+3)," CLIENT",""),IF(AND($C3="MANQUANT",$K3&lt;&gt;""),$C3&amp;" "&amp;$K3 &amp;IF(AND(A3&lt;&gt;"",B3="",A3+3)," CLIENT",""),IF(OR($C3="MANQUANT",$C3="FAIT/COMPLET",$C3="A FAIRE",$C3=""),$K3&amp;IF(AND(A3&lt;&gt;"",B3="",A3+3)," CLIENT",""),""))))</f>
        <v>MANQUANT QUALITE CLIENT</v>
      </c>
      <c r="K3" s="60" t="s">
        <v>99</v>
      </c>
      <c r="L3" t="s">
        <v>1603</v>
      </c>
    </row>
    <row r="27" ht="93.45" customHeight="1" x14ac:dyDescent="0.3"/>
    <row r="597" ht="15" customHeight="1" x14ac:dyDescent="0.3"/>
  </sheetData>
  <sheetProtection selectLockedCells="1" selectUnlockedCells="1"/>
  <autoFilter ref="A1:K604"/>
  <customSheetViews>
    <customSheetView guid="{75CF0FD7-CA94-46BC-90EC-734C5DB63123}" scale="70" showPageBreaks="1" showAutoFilter="1" hiddenColumns="1">
      <pane ySplit="1" topLeftCell="A289" activePane="bottomLeft" state="frozen"/>
      <selection pane="bottomLeft" activeCell="GL289" sqref="GL289"/>
      <pageMargins left="0.7" right="0.7" top="0.75" bottom="0.75" header="0.3" footer="0.3"/>
      <pageSetup paperSize="9" orientation="portrait" horizontalDpi="4294967294" verticalDpi="4294967294" r:id="rId1"/>
      <autoFilter ref="A1:IP605"/>
    </customSheetView>
    <customSheetView guid="{3E1E3DA4-ADDD-48A2-96B0-71AC80922D81}" scale="80" showPageBreaks="1" showAutoFilter="1" hiddenColumns="1">
      <pane xSplit="1" topLeftCell="B1" activePane="topRight" state="frozen"/>
      <selection pane="topRight" activeCell="A2" sqref="A2"/>
      <pageMargins left="0.7" right="0.7" top="0.75" bottom="0.75" header="0.3" footer="0.3"/>
      <pageSetup orientation="portrait" r:id="rId2"/>
      <autoFilter ref="A1:IP605"/>
    </customSheetView>
    <customSheetView guid="{E78D0C89-85FC-4FC2-B0F1-2396E0970B7F}" scale="63" showPageBreaks="1" fitToPage="1" printArea="1" filter="1" showAutoFilter="1" hiddenColumns="1">
      <selection activeCell="AO606" sqref="AO606"/>
      <pageMargins left="0" right="0" top="0.74803149606299213" bottom="0.74803149606299213" header="0.31496062992125984" footer="0.31496062992125984"/>
      <pageSetup paperSize="9" scale="76" orientation="landscape" horizontalDpi="4294967294" verticalDpi="4294967294" r:id="rId3"/>
      <autoFilter ref="A1:IP605">
        <filterColumn colId="21">
          <filters>
            <filter val="SAFRAN SEATS GB LIMITED"/>
          </filters>
        </filterColumn>
        <filterColumn colId="38">
          <filters blank="1"/>
        </filterColumn>
      </autoFilter>
    </customSheetView>
    <customSheetView guid="{B4CAEC8A-2F62-4622-B41D-E543D429815F}" scale="80" showPageBreaks="1" showAutoFilter="1" hiddenColumns="1">
      <pageMargins left="0.7" right="0.7" top="0.75" bottom="0.75" header="0.3" footer="0.3"/>
      <pageSetup paperSize="9" orientation="portrait" horizontalDpi="4294967294" verticalDpi="4294967294" r:id="rId4"/>
      <autoFilter ref="A1:IP605"/>
    </customSheetView>
    <customSheetView guid="{2149E9B7-4BE4-4BE0-A5D8-6E0C12A2DFB1}" scale="80" showPageBreaks="1" fitToPage="1" printArea="1" showAutoFilter="1" hiddenColumns="1">
      <pageMargins left="0" right="0" top="0.74803149606299213" bottom="0.74803149606299213" header="0.31496062992125984" footer="0.31496062992125984"/>
      <printOptions horizontalCentered="1"/>
      <pageSetup paperSize="9" scale="50" orientation="landscape" horizontalDpi="4294967294" verticalDpi="4294967294" r:id="rId5"/>
      <autoFilter ref="A1:IP605"/>
    </customSheetView>
    <customSheetView guid="{959FFF86-C011-49AD-A7BF-0CF802ED637A}" scale="80" showPageBreaks="1" showAutoFilter="1" hiddenColumns="1">
      <pageMargins left="0.7" right="0.7" top="0.75" bottom="0.75" header="0.3" footer="0.3"/>
      <pageSetup paperSize="9" orientation="portrait" r:id="rId6"/>
      <autoFilter ref="A1:IP605"/>
    </customSheetView>
    <customSheetView guid="{4B7DAF0E-6527-443E-A5C7-1C98A64552A9}" scale="85" showPageBreaks="1" fitToPage="1" printArea="1" showAutoFilter="1" hiddenColumns="1">
      <pageMargins left="0" right="0" top="0.74803149606299213" bottom="0.74803149606299213" header="0.31496062992125984" footer="0.31496062992125984"/>
      <printOptions horizontalCentered="1"/>
      <pageSetup paperSize="9" scale="49" orientation="landscape" horizontalDpi="4294967294" verticalDpi="4294967294" r:id="rId7"/>
      <autoFilter ref="A1:IP605"/>
    </customSheetView>
    <customSheetView guid="{F1308C8D-43D2-4DF2-A30D-01995B4DF8EC}" scale="80" showPageBreaks="1" showAutoFilter="1" hiddenColumns="1">
      <pane xSplit="1" topLeftCell="B1" activePane="topRight" state="frozen"/>
      <selection pane="topRight" activeCell="B1" sqref="B1"/>
      <pageMargins left="0.7" right="0.7" top="0.75" bottom="0.75" header="0.3" footer="0.3"/>
      <pageSetup paperSize="9" orientation="portrait" horizontalDpi="4294967294" verticalDpi="4294967294" r:id="rId8"/>
      <autoFilter ref="A1:IP605"/>
    </customSheetView>
    <customSheetView guid="{A8AA34A6-523F-4D5B-A050-1C0E7D009F41}" showPageBreaks="1" fitToPage="1" printArea="1" showAutoFilter="1" hiddenColumns="1">
      <selection activeCell="BB609" sqref="BB609"/>
      <pageMargins left="0" right="0" top="0.74803149606299213" bottom="0.74803149606299213" header="0.31496062992125984" footer="0.31496062992125984"/>
      <printOptions horizontalCentered="1"/>
      <pageSetup paperSize="9" scale="51" orientation="landscape" horizontalDpi="4294967294" verticalDpi="4294967294" r:id="rId9"/>
      <autoFilter ref="A1:IP605"/>
    </customSheetView>
    <customSheetView guid="{60341444-BACE-4FC7-B2CB-D9923C85D4CE}" showPageBreaks="1" showAutoFilter="1" hiddenColumns="1">
      <pane xSplit="1" ySplit="1" topLeftCell="FZ284" activePane="bottomRight" state="frozen"/>
      <selection pane="bottomRight"/>
      <pageMargins left="0.7" right="0.7" top="0.75" bottom="0.75" header="0.3" footer="0.3"/>
      <pageSetup paperSize="9" orientation="portrait" horizontalDpi="4294967294" verticalDpi="4294967294" r:id="rId10"/>
      <autoFilter ref="A1:IP605"/>
    </customSheetView>
    <customSheetView guid="{7F0B4089-BD67-4E5F-9C07-EE0A78410DE4}" showPageBreaks="1" showAutoFilter="1" hiddenColumns="1">
      <pageMargins left="0.7" right="0.7" top="0.75" bottom="0.75" header="0.3" footer="0.3"/>
      <pageSetup paperSize="9" orientation="portrait" horizontalDpi="4294967294" verticalDpi="4294967294" r:id="rId11"/>
      <autoFilter ref="A1:IP605"/>
    </customSheetView>
    <customSheetView guid="{A8F91544-908D-4294-B60E-F9F7E849C422}" scale="80" showPageBreaks="1" showAutoFilter="1" hiddenColumns="1">
      <pane xSplit="1" ySplit="1" topLeftCell="B2" activePane="bottomRight" state="frozen"/>
      <selection pane="bottomRight" activeCell="B2" sqref="B2"/>
      <pageMargins left="0.7" right="0.7" top="0.75" bottom="0.75" header="0.3" footer="0.3"/>
      <pageSetup paperSize="9" orientation="portrait" r:id="rId12"/>
      <autoFilter ref="A1:IP605"/>
    </customSheetView>
    <customSheetView guid="{83C9603E-EFDD-4750-A73C-BEC4C0437775}" showPageBreaks="1" hiddenColumns="1" topLeftCell="CV356">
      <selection activeCell="DD358" sqref="DD358"/>
      <pageMargins left="0.7" right="0.7" top="1.3149999999999999" bottom="0.75" header="0.3" footer="0.3"/>
      <pageSetup paperSize="9" scale="95" orientation="portrait" r:id="rId13"/>
    </customSheetView>
    <customSheetView guid="{B728FC6A-539F-4893-A6EB-8449AB0E5E53}" scale="80" showPageBreaks="1" showAutoFilter="1" hiddenColumns="1">
      <pane xSplit="1" ySplit="1" topLeftCell="DH2" activePane="bottomRight" state="frozen"/>
      <selection pane="bottomRight" activeCell="DL620" sqref="DL620"/>
      <pageMargins left="0.7" right="0.7" top="0.75" bottom="0.75" header="0.3" footer="0.3"/>
      <pageSetup paperSize="9" orientation="portrait" r:id="rId14"/>
      <autoFilter ref="A1:IP605"/>
    </customSheetView>
    <customSheetView guid="{4A81B524-D29E-4721-96C7-B0E3746CC0EA}" scale="80" showPageBreaks="1" hiddenColumns="1">
      <pageMargins left="0.7" right="0.7" top="0.75" bottom="0.75" header="0.3" footer="0.3"/>
      <pageSetup paperSize="9" orientation="portrait" horizontalDpi="4294967294" verticalDpi="4294967294" r:id="rId15"/>
    </customSheetView>
    <customSheetView guid="{3EAD4DF7-0705-44A4-825A-49A6EEC207BA}" scale="80" showPageBreaks="1" fitToPage="1" printArea="1" showAutoFilter="1">
      <pageMargins left="0" right="0" top="0.74803149606299213" bottom="0.74803149606299213" header="0.31496062992125984" footer="0.31496062992125984"/>
      <pageSetup paperSize="9" scale="19" orientation="landscape" horizontalDpi="4294967294" verticalDpi="4294967294" r:id="rId16"/>
      <autoFilter ref="A1:IV1"/>
    </customSheetView>
    <customSheetView guid="{6200E083-3518-4FD8-9775-B2BFC90CAAAC}" scale="80" showPageBreaks="1" fitToPage="1" printArea="1" showAutoFilter="1" hiddenColumns="1">
      <pane xSplit="9" ySplit="1" topLeftCell="V2" activePane="bottomRight" state="frozen"/>
      <selection pane="bottomRight" activeCell="C1" sqref="C1:AX454"/>
      <pageMargins left="0" right="0" top="0.74803149606299213" bottom="0.74803149606299213" header="0.31496062992125984" footer="0.31496062992125984"/>
      <printOptions horizontalCentered="1"/>
      <pageSetup paperSize="9" scale="49" orientation="landscape" horizontalDpi="4294967294" verticalDpi="4294967294" r:id="rId17"/>
      <autoFilter ref="A1:IP605"/>
    </customSheetView>
    <customSheetView guid="{82D6F19A-2247-417F-B5BF-5905FE0B0BB0}" scale="85" showPageBreaks="1" showAutoFilter="1" hiddenColumns="1">
      <selection activeCell="CA370" sqref="CA370"/>
      <pageMargins left="0.7" right="0.7" top="0.75" bottom="0.75" header="0.3" footer="0.3"/>
      <pageSetup paperSize="9" orientation="portrait" r:id="rId18"/>
      <autoFilter ref="A1:IP605"/>
    </customSheetView>
    <customSheetView guid="{A7CE2235-5E05-4725-A163-C4B51C7159DC}" scale="85" showPageBreaks="1" hiddenColumns="1">
      <pageMargins left="0.7" right="0.7" top="0.75" bottom="0.75" header="0.3" footer="0.3"/>
      <pageSetup paperSize="9" orientation="portrait" r:id="rId19"/>
    </customSheetView>
    <customSheetView guid="{146B59A8-CC40-4B25-BD47-7AB0764EEA90}" scale="77" showPageBreaks="1" showAutoFilter="1" hiddenColumns="1">
      <pane ySplit="1" topLeftCell="A2" activePane="bottomLeft" state="frozen"/>
      <selection pane="bottomLeft" activeCell="F609" sqref="F609"/>
      <pageMargins left="0.7" right="0.7" top="0.75" bottom="0.75" header="0.3" footer="0.3"/>
      <pageSetup paperSize="9" orientation="portrait" r:id="rId20"/>
      <autoFilter ref="A1:IP605"/>
    </customSheetView>
    <customSheetView guid="{76FEAB23-9B4D-4738-96DD-BECBCC9CBFA6}" showPageBreaks="1" fitToPage="1" showAutoFilter="1" hiddenColumns="1">
      <pane xSplit="1" ySplit="1" topLeftCell="C2" activePane="bottomRight" state="frozen"/>
      <selection pane="bottomRight" activeCell="L615" sqref="L614:L615"/>
      <pageMargins left="0.7" right="0.7" top="0.75" bottom="0.75" header="0.3" footer="0.3"/>
      <pageSetup paperSize="8" scale="10" fitToHeight="0" orientation="portrait" r:id="rId21"/>
      <autoFilter ref="A1:IP605"/>
    </customSheetView>
    <customSheetView guid="{DEB018CF-7BF4-475E-8B32-E349ECF92A04}" scale="90" showPageBreaks="1" showAutoFilter="1" hiddenColumns="1">
      <selection activeCell="A2" sqref="A2"/>
      <pageMargins left="0.7" right="0.7" top="0.75" bottom="0.75" header="0.3" footer="0.3"/>
      <pageSetup paperSize="9" orientation="portrait" r:id="rId22"/>
      <autoFilter ref="A1:IP576"/>
    </customSheetView>
    <customSheetView guid="{47D7A561-04FA-496D-99D3-F11C3500EF1F}" scale="80" showPageBreaks="1" fitToPage="1" printArea="1" filter="1" showAutoFilter="1" hiddenColumns="1">
      <selection activeCell="AP299" sqref="AP299"/>
      <pageMargins left="0" right="0" top="0.74803149606299213" bottom="0.74803149606299213" header="0.31496062992125984" footer="0.31496062992125984"/>
      <pageSetup paperSize="9" scale="41" orientation="landscape" horizontalDpi="4294967294" verticalDpi="4294967294" r:id="rId23"/>
      <autoFilter ref="A1:IP768">
        <filterColumn colId="21">
          <filters>
            <filter val="SAFRAN SEATS France"/>
          </filters>
        </filterColumn>
        <filterColumn colId="211">
          <filters blank="1"/>
        </filterColumn>
      </autoFilter>
    </customSheetView>
    <customSheetView guid="{F94573EC-C57D-4397-A311-75269F5A9E1A}" scale="58" showPageBreaks="1" showGridLines="0" fitToPage="1" printArea="1" showAutoFilter="1" hiddenColumns="1" showRuler="0" topLeftCell="C1">
      <selection activeCell="AN8" sqref="AN8"/>
      <pageMargins left="0" right="0" top="0.74803149606299213" bottom="0.74803149606299213" header="0.31496062992125984" footer="0.31496062992125984"/>
      <pageSetup paperSize="9" scale="38" orientation="landscape" horizontalDpi="4294967294" verticalDpi="4294967294" r:id="rId24"/>
      <autoFilter ref="A1:IP768"/>
    </customSheetView>
    <customSheetView guid="{9685FCD3-9DBD-4CB3-A6F6-BDDEEC4C49BB}" scale="80" showPageBreaks="1" filter="1" showAutoFilter="1" hiddenColumns="1">
      <selection activeCell="BV436" sqref="BV436"/>
      <pageMargins left="0.7" right="0.7" top="0.75" bottom="0.75" header="0.3" footer="0.3"/>
      <pageSetup paperSize="9" orientation="portrait" r:id="rId25"/>
      <autoFilter ref="A1:IP582">
        <filterColumn colId="0">
          <filters>
            <filter val="RO0000033468"/>
          </filters>
        </filterColumn>
      </autoFilter>
    </customSheetView>
    <customSheetView guid="{82171D8B-EEB8-41DA-B72B-D9813FFDF5A8}" scale="70" showPageBreaks="1" showAutoFilter="1" hiddenColumns="1">
      <pane xSplit="1" ySplit="1" topLeftCell="B2" activePane="bottomRight" state="frozen"/>
      <selection pane="bottomRight" activeCell="B2" sqref="B2"/>
      <pageMargins left="0.7" right="0.7" top="0.75" bottom="0.75" header="0.3" footer="0.3"/>
      <pageSetup paperSize="9" orientation="portrait" r:id="rId26"/>
      <autoFilter ref="A1:IP672"/>
    </customSheetView>
    <customSheetView guid="{6CEE0FE6-D56C-409A-B509-12DDC363A785}" scale="80" showPageBreaks="1" showAutoFilter="1" hiddenColumns="1">
      <selection activeCell="S1" sqref="S1:U1048576"/>
      <pageMargins left="0.7" right="0.7" top="0.75" bottom="0.75" header="0.3" footer="0.3"/>
      <pageSetup paperSize="9" orientation="portrait" r:id="rId27"/>
      <autoFilter ref="A1:IP457"/>
    </customSheetView>
    <customSheetView guid="{45EF33AC-0657-4429-B7A7-8D5DA02A0D11}" scale="80" showPageBreaks="1" fitToPage="1" printArea="1" filter="1" showAutoFilter="1" hiddenColumns="1">
      <pane xSplit="9" ySplit="1" topLeftCell="K2" activePane="bottomRight" state="frozen"/>
      <selection pane="bottomRight" activeCell="AF1" sqref="AF1"/>
      <pageMargins left="0" right="0" top="0.74803149606299213" bottom="0.74803149606299213" header="0.31496062992125984" footer="0.31496062992125984"/>
      <printOptions horizontalCentered="1"/>
      <pageSetup paperSize="9" scale="88" orientation="landscape" horizontalDpi="4294967294" verticalDpi="4294967294" r:id="rId28"/>
      <autoFilter ref="A1:IP530">
        <filterColumn colId="21">
          <filters>
            <filter val="SAFRAN SEATS France"/>
          </filters>
        </filterColumn>
        <filterColumn colId="39">
          <filters>
            <dateGroupItem year="2019" month="3" day="12" dateTimeGrouping="day"/>
          </filters>
        </filterColumn>
      </autoFilter>
    </customSheetView>
    <customSheetView guid="{2850D425-3D95-4434-8EAC-BD70295DD8D8}" scale="56" showPageBreaks="1" fitToPage="1" printArea="1" hiddenColumns="1">
      <selection activeCell="L3" sqref="L3"/>
      <pageMargins left="0" right="0" top="0.74803149606299213" bottom="0.74803149606299213" header="0.31496062992125984" footer="0.31496062992125984"/>
      <pageSetup paperSize="9" scale="10" orientation="landscape" horizontalDpi="4294967294" verticalDpi="4294967294" r:id="rId29"/>
    </customSheetView>
    <customSheetView guid="{786CC64E-521F-470E-87A0-40132303EF9C}" scale="80" showPageBreaks="1" fitToPage="1" printArea="1" filter="1" showAutoFilter="1" hiddenColumns="1" topLeftCell="FR1">
      <selection activeCell="HE1" sqref="HE1:HH1048576"/>
      <pageMargins left="0" right="0" top="0.74803149606299213" bottom="0.74803149606299213" header="0.31496062992125984" footer="0.31496062992125984"/>
      <pageSetup paperSize="9" scale="14" orientation="landscape" horizontalDpi="4294967294" verticalDpi="4294967294" r:id="rId30"/>
      <autoFilter ref="A1:IP839">
        <filterColumn colId="21">
          <filters>
            <filter val="B/E AEROSPACE UK (LB)"/>
          </filters>
        </filterColumn>
        <filterColumn colId="211">
          <filters blank="1"/>
        </filterColumn>
      </autoFilter>
    </customSheetView>
    <customSheetView guid="{69445DFE-C158-4C15-A2F2-C60A1AFA4E89}" scale="80" showPageBreaks="1" showAutoFilter="1" hiddenColumns="1">
      <pane xSplit="1" ySplit="1" topLeftCell="B2" activePane="bottomRight" state="frozen"/>
      <selection pane="bottomRight" activeCell="A2" sqref="A2"/>
      <pageMargins left="0.7" right="0.7" top="0.75" bottom="0.75" header="0.3" footer="0.3"/>
      <pageSetup paperSize="9" orientation="portrait" horizontalDpi="4294967294" verticalDpi="4294967294" r:id="rId31"/>
      <autoFilter ref="A1:IP839"/>
    </customSheetView>
    <customSheetView guid="{716F4F2E-7649-414B-BCF8-341E6DA90AAB}" scale="80" showPageBreaks="1" fitToPage="1" printArea="1" showAutoFilter="1" hiddenColumns="1">
      <pageMargins left="0" right="0" top="0.74803149606299213" bottom="0.74803149606299213" header="0.31496062992125984" footer="0.31496062992125984"/>
      <pageSetup paperSize="9" scale="10" orientation="landscape" horizontalDpi="4294967294" verticalDpi="4294967294" r:id="rId32"/>
      <autoFilter ref="A1:IP839"/>
    </customSheetView>
    <customSheetView guid="{BA1C8021-4D0A-4612-850B-B20ECC965775}" scale="53" showPageBreaks="1" fitToPage="1" printArea="1" filter="1" showAutoFilter="1" hiddenColumns="1">
      <selection activeCell="G191" sqref="G191"/>
      <pageMargins left="0" right="0" top="0.74803149606299213" bottom="0.74803149606299213" header="0.31496062992125984" footer="0.31496062992125984"/>
      <pageSetup paperSize="9" scale="81" orientation="landscape" horizontalDpi="4294967294" verticalDpi="4294967294" r:id="rId33"/>
      <autoFilter ref="A1:IP1055">
        <filterColumn colId="21">
          <filters>
            <filter val="AIRBUS INTERIORS SERVICES"/>
          </filters>
        </filterColumn>
        <filterColumn colId="38">
          <filters>
            <filter val="DV16402-1"/>
          </filters>
        </filterColumn>
      </autoFilter>
    </customSheetView>
    <customSheetView guid="{C561A5D7-C0C7-4077-B922-57EF557BFC7F}" scale="70" showPageBreaks="1" showAutoFilter="1" hiddenColumns="1">
      <pane xSplit="1" ySplit="1" topLeftCell="B2" activePane="bottomRight" state="frozen"/>
      <selection pane="bottomRight" activeCell="BV439" sqref="BV439"/>
      <pageMargins left="0.7" right="0.7" top="0.75" bottom="0.75" header="0.3" footer="0.3"/>
      <pageSetup paperSize="9" orientation="portrait" r:id="rId34"/>
      <autoFilter ref="A1:IP1054"/>
    </customSheetView>
    <customSheetView guid="{4E65AABC-B62A-4E57-8AC7-DC1356A9A913}" scale="80" showPageBreaks="1" fitToPage="1" printArea="1" filter="1" showAutoFilter="1" hiddenColumns="1">
      <pageMargins left="0" right="0" top="0.74803149606299213" bottom="0.74803149606299213" header="0.31496062992125984" footer="0.31496062992125984"/>
      <pageSetup paperSize="9" scale="30" orientation="landscape" horizontalDpi="4294967294" verticalDpi="4294967294" r:id="rId35"/>
      <autoFilter ref="A1:IR1054">
        <filterColumn colId="21">
          <filters>
            <filter val="SAFRAN SEATS GB LIMITED"/>
          </filters>
        </filterColumn>
        <filterColumn colId="39">
          <filters>
            <dateGroupItem year="2019" month="1" day="28" dateTimeGrouping="day"/>
          </filters>
        </filterColumn>
      </autoFilter>
    </customSheetView>
    <customSheetView guid="{4ABFBFB3-54F1-4A0F-8089-F3EFA471B07C}" scale="80" showPageBreaks="1" fitToPage="1" printArea="1" filter="1" showAutoFilter="1" hiddenColumns="1">
      <selection activeCell="A86" sqref="A86"/>
      <pageMargins left="0" right="0" top="0.74803149606299213" bottom="0.74803149606299213" header="0.31496062992125984" footer="0.31496062992125984"/>
      <pageSetup paperSize="9" scale="10" orientation="landscape" horizontalDpi="4294967294" verticalDpi="4294967294" r:id="rId36"/>
      <autoFilter ref="A1:IR1054">
        <filterColumn colId="21">
          <filters>
            <filter val="SAFRAN SEATS GB LIMITED"/>
          </filters>
        </filterColumn>
      </autoFilter>
    </customSheetView>
    <customSheetView guid="{54594D49-D835-460C-AECC-0385E58EE410}" scale="80" showPageBreaks="1" fitToPage="1" printArea="1" showAutoFilter="1" hiddenColumns="1" topLeftCell="GT1">
      <selection activeCell="IB4" sqref="IB4"/>
      <pageMargins left="0" right="0" top="0.74803149606299213" bottom="0.74803149606299213" header="0.31496062992125984" footer="0.31496062992125984"/>
      <printOptions horizontalCentered="1"/>
      <pageSetup paperSize="9" scale="10" orientation="landscape" horizontalDpi="4294967294" verticalDpi="4294967294" r:id="rId37"/>
      <autoFilter ref="A1:IP482"/>
    </customSheetView>
    <customSheetView guid="{D27FE624-10B5-4B5E-A64C-120754162CB1}" scale="80" showPageBreaks="1" fitToPage="1" printArea="1" showAutoFilter="1" hiddenColumns="1">
      <pane xSplit="6" ySplit="1" topLeftCell="K634" activePane="bottomRight" state="frozen"/>
      <selection pane="bottomRight" activeCell="C642" sqref="C642"/>
      <pageMargins left="0" right="0" top="0.74803149606299213" bottom="0.74803149606299213" header="0.31496062992125984" footer="0.31496062992125984"/>
      <printOptions horizontalCentered="1"/>
      <pageSetup paperSize="9" scale="10" orientation="landscape" horizontalDpi="4294967294" verticalDpi="4294967294" r:id="rId38"/>
      <autoFilter ref="A1:IP713"/>
    </customSheetView>
    <customSheetView guid="{9191075D-CC3A-4378-AEAE-D6524DBD742F}" scale="80" showPageBreaks="1" fitToPage="1" printArea="1" showAutoFilter="1" hiddenColumns="1">
      <pane ySplit="1" topLeftCell="A2" activePane="bottomLeft" state="frozen"/>
      <selection pane="bottomLeft" activeCell="AQ2" sqref="AQ2"/>
      <pageMargins left="0" right="0" top="0.74803149606299213" bottom="0.74803149606299213" header="0.31496062992125984" footer="0.31496062992125984"/>
      <printOptions horizontalCentered="1"/>
      <pageSetup paperSize="9" scale="10" orientation="landscape" horizontalDpi="4294967294" verticalDpi="4294967294" r:id="rId39"/>
      <autoFilter ref="A1:IP713"/>
    </customSheetView>
    <customSheetView guid="{D19F14AD-4D80-49A4-BA4D-F32DF61B1496}" scale="70" showPageBreaks="1" fitToPage="1" printArea="1" showAutoFilter="1" hiddenColumns="1">
      <pane xSplit="22" ySplit="1" topLeftCell="CB2" activePane="bottomRight" state="frozen"/>
      <selection pane="bottomRight" activeCell="V3" sqref="V3"/>
      <pageMargins left="0" right="0" top="0.74803149606299213" bottom="0.74803149606299213" header="0.31496062992125984" footer="0.31496062992125984"/>
      <printOptions horizontalCentered="1"/>
      <pageSetup paperSize="9" scale="10" orientation="landscape" horizontalDpi="4294967294" verticalDpi="4294967294" r:id="rId40"/>
      <autoFilter ref="A1:IP839"/>
    </customSheetView>
    <customSheetView guid="{E80F458D-8FAD-4A01-A609-26140E77F96A}" scale="80" showPageBreaks="1" fitToPage="1" printArea="1" filter="1" showAutoFilter="1" hiddenColumns="1" topLeftCell="BL1">
      <selection activeCell="IW196" sqref="IW196"/>
      <pageMargins left="0" right="0" top="0.74803149606299213" bottom="0.74803149606299213" header="0.31496062992125984" footer="0.31496062992125984"/>
      <pageSetup paperSize="9" scale="64" orientation="landscape" horizontalDpi="4294967294" verticalDpi="4294967294" r:id="rId41"/>
      <autoFilter ref="A1:IP462">
        <filterColumn colId="2">
          <filters>
            <filter val="P78700M110"/>
          </filters>
        </filterColumn>
      </autoFilter>
    </customSheetView>
    <customSheetView guid="{28C02DC2-A3DD-4BAC-B8A8-8149A700ABD0}" scale="53" showPageBreaks="1" fitToPage="1" printArea="1" hiddenColumns="1" topLeftCell="V1">
      <selection activeCell="HF1" sqref="HF1"/>
      <pageMargins left="0" right="0" top="0.74803149606299213" bottom="0.74803149606299213" header="0.31496062992125984" footer="0.31496062992125984"/>
      <pageSetup paperSize="9" scale="27" orientation="landscape" horizontalDpi="4294967294" verticalDpi="4294967294" r:id="rId42"/>
    </customSheetView>
    <customSheetView guid="{7336E4CB-D97A-4C77-AFDD-A6EB281015B6}" scale="80" showPageBreaks="1" fitToPage="1" printArea="1" showAutoFilter="1" hiddenColumns="1">
      <pageMargins left="0" right="0" top="0.74803149606299213" bottom="0.74803149606299213" header="0.31496062992125984" footer="0.31496062992125984"/>
      <pageSetup paperSize="9" scale="26" orientation="landscape" horizontalDpi="4294967294" verticalDpi="4294967294" r:id="rId43"/>
      <autoFilter ref="A1:IP673"/>
    </customSheetView>
    <customSheetView guid="{96EF5EDB-C3E2-4442-9853-C4B612D7361F}" scale="80" showPageBreaks="1" fitToPage="1" printArea="1" showAutoFilter="1" hiddenColumns="1">
      <selection activeCell="V5" sqref="V5"/>
      <pageMargins left="0" right="0" top="0.74803149606299213" bottom="0.74803149606299213" header="0.31496062992125984" footer="0.31496062992125984"/>
      <pageSetup paperSize="9" scale="26" orientation="landscape" horizontalDpi="4294967294" verticalDpi="4294967294" r:id="rId44"/>
      <autoFilter ref="A1:IP677"/>
    </customSheetView>
    <customSheetView guid="{05FC3577-E1BD-417B-9B93-E03AE7D1D464}" scale="58" showPageBreaks="1" showGridLines="0" fitToPage="1" printArea="1" filter="1" showAutoFilter="1" hiddenColumns="1" showRuler="0" topLeftCell="AN1">
      <selection activeCell="GY330" sqref="GY330"/>
      <pageMargins left="0" right="0" top="0.74803149606299213" bottom="0.74803149606299213" header="0.31496062992125984" footer="0.31496062992125984"/>
      <pageSetup paperSize="9" scale="67" orientation="landscape" horizontalDpi="4294967294" verticalDpi="4294967294" r:id="rId45"/>
      <autoFilter ref="A1:IP677">
        <filterColumn colId="21">
          <filters>
            <filter val="SAFRAN SEATS GB LIMITED"/>
          </filters>
        </filterColumn>
        <filterColumn colId="213">
          <filters blank="1"/>
        </filterColumn>
      </autoFilter>
    </customSheetView>
    <customSheetView guid="{CD81A144-4535-433E-BE94-BE306EE8A870}" scale="80" showPageBreaks="1" showAutoFilter="1">
      <selection activeCell="EL436" sqref="EL436"/>
      <pageMargins left="0.7" right="0.7" top="0.75" bottom="0.75" header="0.3" footer="0.3"/>
      <pageSetup paperSize="9" orientation="portrait" horizontalDpi="4294967294" verticalDpi="4294967294" r:id="rId46"/>
      <autoFilter ref="A1:IP710"/>
    </customSheetView>
    <customSheetView guid="{17B874A6-8D1B-4EF7-81D7-6EE04D1477E0}" scale="80" showPageBreaks="1" fitToPage="1" printArea="1" filter="1" showAutoFilter="1" hiddenColumns="1">
      <selection activeCell="Z1" sqref="Z1:AA1048576"/>
      <pageMargins left="0" right="0" top="0.74803149606299213" bottom="0.74803149606299213" header="0.31496062992125984" footer="0.31496062992125984"/>
      <pageSetup paperSize="9" scale="48" orientation="landscape" horizontalDpi="4294967294" verticalDpi="4294967294" r:id="rId47"/>
      <autoFilter ref="A1:IP712">
        <filterColumn colId="1">
          <filters blank="1">
            <filter val="A Contrôler"/>
            <filter val="A Diagnostiquer BLOCAGE"/>
            <filter val="A Réparer  BLOCAGE Devis possible si date"/>
            <filter val="A Réparer Devis impossible"/>
            <filter val="A Réparer Devis possible"/>
            <filter val="APRS a faire"/>
            <filter val="APRS OK"/>
            <filter val="FAUX"/>
          </filters>
        </filterColumn>
        <filterColumn colId="21">
          <filters blank="1">
            <filter val="AIRBUS INTERIORS SERVICES"/>
            <filter val="ALL NIPPON AIRWAYS CO LTD"/>
            <filter val="AMAC AEROSPACE"/>
            <filter val="B/E AEROSPACE UK (LB)"/>
            <filter val="KOREAN AIR"/>
            <filter val="PAC Seating Systems"/>
            <filter val="QATAR AIRWAYS"/>
            <filter val="SAFRAN SEATS France"/>
            <filter val="SAFRAN SEATS GB LIMITED"/>
            <filter val="STELIA AEROSPACE"/>
            <filter val="THOMPSON AERO SEATING LTD"/>
            <filter val="VEMINA AVIAPRESTIGE LTD"/>
            <filter val="ZODIAC AEROSPACE SERVICES MIDDLE EAST"/>
          </filters>
        </filterColumn>
        <filterColumn colId="24">
          <filters blank="1">
            <filter val="ALS"/>
            <filter val="VIP"/>
          </filters>
        </filterColumn>
        <filterColumn colId="38">
          <filters blank="1"/>
        </filterColumn>
      </autoFilter>
    </customSheetView>
    <customSheetView guid="{7A8F13A0-9726-488F-9075-F0FD8023E979}" scale="80" showPageBreaks="1" showAutoFilter="1" hiddenColumns="1">
      <pane xSplit="1" ySplit="1" topLeftCell="B2" activePane="bottomRight" state="frozen"/>
      <selection pane="bottomRight"/>
      <pageMargins left="0.7" right="0.7" top="0.75" bottom="0.75" header="0.3" footer="0.3"/>
      <pageSetup paperSize="9" orientation="portrait" r:id="rId48"/>
      <autoFilter ref="A1:IP582"/>
    </customSheetView>
    <customSheetView guid="{3EA1246E-32E8-4CC6-8DBF-B942F3381D9F}" scale="98" showPageBreaks="1" showAutoFilter="1" hiddenColumns="1">
      <pageMargins left="0.7" right="0.7" top="0.75" bottom="0.75" header="0.3" footer="0.3"/>
      <pageSetup paperSize="9" orientation="portrait" horizontalDpi="4294967294" verticalDpi="4294967294" r:id="rId49"/>
      <autoFilter ref="A1:IP768"/>
    </customSheetView>
    <customSheetView guid="{6702C68A-D612-4157-A688-4B044F78FD8D}" scale="53" showPageBreaks="1" fitToPage="1" printArea="1" filter="1" showAutoFilter="1" hiddenColumns="1" topLeftCell="V1">
      <selection activeCell="AO769" sqref="AO769"/>
      <pageMargins left="0" right="0" top="0.74803149606299213" bottom="0.74803149606299213" header="0.31496062992125984" footer="0.31496062992125984"/>
      <pageSetup paperSize="9" scale="21" orientation="landscape" horizontalDpi="4294967294" verticalDpi="4294967294" r:id="rId50"/>
      <autoFilter ref="A1:IP768">
        <filterColumn colId="21">
          <filters>
            <filter val="SAFRAN SEATS France"/>
          </filters>
        </filterColumn>
        <filterColumn colId="38">
          <filters>
            <filter val="DV00018065-1"/>
          </filters>
        </filterColumn>
      </autoFilter>
    </customSheetView>
    <customSheetView guid="{75EE9442-9A5E-4858-B5A4-699E893F634E}" scale="53" showPageBreaks="1" fitToPage="1" printArea="1" showAutoFilter="1" hiddenColumns="1">
      <selection activeCell="GJ6" sqref="GJ6"/>
      <pageMargins left="0" right="0" top="0.74803149606299213" bottom="0.74803149606299213" header="0.31496062992125984" footer="0.31496062992125984"/>
      <pageSetup paperSize="9" scale="38" orientation="landscape" horizontalDpi="4294967294" verticalDpi="4294967294" r:id="rId51"/>
      <autoFilter ref="A1:IP768"/>
    </customSheetView>
    <customSheetView guid="{4A5D8AAA-3B7A-4E54-B464-DDAA2F7F749A}" scale="70" showPageBreaks="1" showAutoFilter="1" hiddenColumns="1">
      <pane xSplit="3" ySplit="1" topLeftCell="E5" activePane="bottomRight" state="frozen"/>
      <selection pane="bottomRight" activeCell="E2" sqref="E2"/>
      <pageMargins left="0.7" right="0.7" top="0.75" bottom="0.75" header="0.3" footer="0.3"/>
      <pageSetup paperSize="9" orientation="portrait" r:id="rId52"/>
      <autoFilter ref="A1:IP524"/>
    </customSheetView>
    <customSheetView guid="{4A9B7EE6-C93E-450B-8A73-994BA7968716}" scale="80" showPageBreaks="1" showAutoFilter="1">
      <pane xSplit="1" ySplit="1" topLeftCell="B2" activePane="bottomRight" state="frozen"/>
      <selection pane="bottomRight" activeCell="A2" sqref="A2"/>
      <pageMargins left="0.7" right="0.7" top="0.75" bottom="0.75" header="0.3" footer="0.3"/>
      <pageSetup paperSize="9" orientation="portrait" r:id="rId53"/>
      <autoFilter ref="A1:IP570"/>
    </customSheetView>
    <customSheetView guid="{604BD20E-CE29-4F3E-A7CF-EA17118E2804}" scale="80" showPageBreaks="1" showAutoFilter="1" hiddenColumns="1">
      <pane ySplit="234" topLeftCell="A237" activePane="bottomLeft" state="frozen"/>
      <selection pane="bottomLeft" activeCell="E270" sqref="E270"/>
      <pageMargins left="0.7" right="0.7" top="0.75" bottom="0.75" header="0.3" footer="0.3"/>
      <pageSetup paperSize="9" orientation="portrait" r:id="rId54"/>
      <autoFilter ref="A1:IP605"/>
    </customSheetView>
    <customSheetView guid="{4510FB5A-A217-46C5-9C1C-52A2E79AD42A}" scale="85" showPageBreaks="1" fitToPage="1" showAutoFilter="1" hiddenColumns="1" topLeftCell="G1">
      <pane ySplit="1" topLeftCell="A2" activePane="bottomLeft" state="frozen"/>
      <selection pane="bottomLeft" activeCell="N3" sqref="N3"/>
      <pageMargins left="0.7" right="0.7" top="0.75" bottom="0.75" header="0.3" footer="0.3"/>
      <pageSetup paperSize="8" scale="10" orientation="portrait" r:id="rId55"/>
      <autoFilter ref="A1:IP605"/>
    </customSheetView>
    <customSheetView guid="{F100D550-8A57-4A7F-84EA-6F3AC8A03DE3}" scale="80" showPageBreaks="1" showAutoFilter="1" hiddenColumns="1" topLeftCell="AO12">
      <selection activeCell="CC2" sqref="CC2:CC12"/>
      <pageMargins left="0.7" right="0.7" top="0.75" bottom="0.75" header="0.3" footer="0.3"/>
      <pageSetup paperSize="9" orientation="portrait" r:id="rId56"/>
      <autoFilter ref="A1:IP605"/>
    </customSheetView>
  </customSheetViews>
  <conditionalFormatting sqref="C2:C3">
    <cfRule type="containsText" dxfId="8" priority="365" operator="containsText" text="FAIT/COMPLET">
      <formula>NOT(ISERROR(SEARCH("FAIT/COMPLET",C2)))</formula>
    </cfRule>
  </conditionalFormatting>
  <conditionalFormatting sqref="J2:K3">
    <cfRule type="containsText" dxfId="7" priority="364" operator="containsText" text="DEBLOQUE">
      <formula>NOT(ISERROR(SEARCH("DEBLOQUE",J2)))</formula>
    </cfRule>
  </conditionalFormatting>
  <conditionalFormatting sqref="A2:K3">
    <cfRule type="expression" dxfId="0" priority="120977">
      <formula>IF(#REF!&lt;&gt;"",TRUE)</formula>
    </cfRule>
  </conditionalFormatting>
  <dataValidations count="3">
    <dataValidation type="custom" allowBlank="1" showInputMessage="1" showErrorMessage="1" sqref="K1 A1:I1 J1">
      <formula1>"&lt;&gt;"""""</formula1>
    </dataValidation>
    <dataValidation type="list" allowBlank="1" showInputMessage="1" showErrorMessage="1" sqref="K2:K3">
      <formula1>MANQUANT</formula1>
    </dataValidation>
    <dataValidation type="list" allowBlank="1" showInputMessage="1" showErrorMessage="1" sqref="C2:C3">
      <formula1>LOGISTIQUE</formula1>
    </dataValidation>
  </dataValidations>
  <pageMargins left="0.7" right="0.7" top="0.75" bottom="0.75" header="0.3" footer="0.3"/>
  <pageSetup paperSize="9"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baseColWidth="10" defaultRowHeight="14.4" x14ac:dyDescent="0.3"/>
  <sheetData/>
  <customSheetViews>
    <customSheetView guid="{75CF0FD7-CA94-46BC-90EC-734C5DB63123}">
      <selection activeCell="C3" sqref="C3"/>
      <pageMargins left="0.7" right="0.7" top="0.75" bottom="0.75" header="0.3" footer="0.3"/>
    </customSheetView>
    <customSheetView guid="{3E1E3DA4-ADDD-48A2-96B0-71AC80922D81}">
      <selection activeCell="C3" sqref="C3"/>
      <pageMargins left="0.7" right="0.7" top="0.75" bottom="0.75" header="0.3" footer="0.3"/>
    </customSheetView>
    <customSheetView guid="{E78D0C89-85FC-4FC2-B0F1-2396E0970B7F}">
      <selection activeCell="A3" sqref="A3:XFD3"/>
      <pageMargins left="0.7" right="0.7" top="0.75" bottom="0.75" header="0.3" footer="0.3"/>
    </customSheetView>
    <customSheetView guid="{B4CAEC8A-2F62-4622-B41D-E543D429815F}">
      <selection activeCell="A3" sqref="A3:XFD3"/>
      <pageMargins left="0.7" right="0.7" top="0.75" bottom="0.75" header="0.3" footer="0.3"/>
    </customSheetView>
    <customSheetView guid="{2149E9B7-4BE4-4BE0-A5D8-6E0C12A2DFB1}">
      <selection activeCell="A3" sqref="A3:XFD3"/>
      <pageMargins left="0.7" right="0.7" top="0.75" bottom="0.75" header="0.3" footer="0.3"/>
    </customSheetView>
    <customSheetView guid="{959FFF86-C011-49AD-A7BF-0CF802ED637A}">
      <selection activeCell="A3" sqref="A3:XFD3"/>
      <pageMargins left="0.7" right="0.7" top="0.75" bottom="0.75" header="0.3" footer="0.3"/>
    </customSheetView>
    <customSheetView guid="{4B7DAF0E-6527-443E-A5C7-1C98A64552A9}">
      <selection activeCell="A3" sqref="A3:XFD3"/>
      <pageMargins left="0.7" right="0.7" top="0.75" bottom="0.75" header="0.3" footer="0.3"/>
    </customSheetView>
    <customSheetView guid="{F1308C8D-43D2-4DF2-A30D-01995B4DF8EC}">
      <selection activeCell="A3" sqref="A3:XFD3"/>
      <pageMargins left="0.7" right="0.7" top="0.75" bottom="0.75" header="0.3" footer="0.3"/>
    </customSheetView>
    <customSheetView guid="{A8AA34A6-523F-4D5B-A050-1C0E7D009F41}">
      <selection activeCell="A3" sqref="A3:XFD3"/>
      <pageMargins left="0.7" right="0.7" top="0.75" bottom="0.75" header="0.3" footer="0.3"/>
    </customSheetView>
    <customSheetView guid="{60341444-BACE-4FC7-B2CB-D9923C85D4CE}">
      <selection activeCell="A3" sqref="A3:XFD3"/>
      <pageMargins left="0.7" right="0.7" top="0.75" bottom="0.75" header="0.3" footer="0.3"/>
    </customSheetView>
    <customSheetView guid="{7F0B4089-BD67-4E5F-9C07-EE0A78410DE4}">
      <selection activeCell="C3" sqref="C3"/>
      <pageMargins left="0.7" right="0.7" top="0.75" bottom="0.75" header="0.3" footer="0.3"/>
    </customSheetView>
    <customSheetView guid="{A8F91544-908D-4294-B60E-F9F7E849C422}">
      <selection activeCell="A3" sqref="A3:XFD3"/>
      <pageMargins left="0.7" right="0.7" top="0.75" bottom="0.75" header="0.3" footer="0.3"/>
    </customSheetView>
    <customSheetView guid="{83C9603E-EFDD-4750-A73C-BEC4C0437775}">
      <selection activeCell="A3" sqref="A3:XFD3"/>
      <pageMargins left="0.7" right="0.7" top="0.75" bottom="0.75" header="0.3" footer="0.3"/>
    </customSheetView>
    <customSheetView guid="{B728FC6A-539F-4893-A6EB-8449AB0E5E53}">
      <selection activeCell="A3" sqref="A3:XFD3"/>
      <pageMargins left="0.7" right="0.7" top="0.75" bottom="0.75" header="0.3" footer="0.3"/>
    </customSheetView>
    <customSheetView guid="{4A81B524-D29E-4721-96C7-B0E3746CC0EA}">
      <selection activeCell="A3" sqref="A3:XFD3"/>
      <pageMargins left="0.7" right="0.7" top="0.75" bottom="0.75" header="0.3" footer="0.3"/>
    </customSheetView>
    <customSheetView guid="{3EAD4DF7-0705-44A4-825A-49A6EEC207BA}">
      <selection activeCell="C3" sqref="C3"/>
      <pageMargins left="0.7" right="0.7" top="0.75" bottom="0.75" header="0.3" footer="0.3"/>
    </customSheetView>
    <customSheetView guid="{6200E083-3518-4FD8-9775-B2BFC90CAAAC}" showPageBreaks="1">
      <selection activeCell="A3" sqref="A3:XFD3"/>
      <pageMargins left="0.7" right="0.7" top="0.75" bottom="0.75" header="0.3" footer="0.3"/>
    </customSheetView>
    <customSheetView guid="{82D6F19A-2247-417F-B5BF-5905FE0B0BB0}">
      <selection activeCell="A3" sqref="A3:XFD3"/>
      <pageMargins left="0.7" right="0.7" top="0.75" bottom="0.75" header="0.3" footer="0.3"/>
    </customSheetView>
    <customSheetView guid="{A7CE2235-5E05-4725-A163-C4B51C7159DC}">
      <selection activeCell="A3" sqref="A3:XFD3"/>
      <pageMargins left="0.7" right="0.7" top="0.75" bottom="0.75" header="0.3" footer="0.3"/>
    </customSheetView>
    <customSheetView guid="{146B59A8-CC40-4B25-BD47-7AB0764EEA90}">
      <selection activeCell="A3" sqref="A3:XFD3"/>
      <pageMargins left="0.7" right="0.7" top="0.75" bottom="0.75" header="0.3" footer="0.3"/>
    </customSheetView>
    <customSheetView guid="{4510FB5A-A217-46C5-9C1C-52A2E79AD42A}">
      <selection sqref="A1:A6"/>
      <pageMargins left="0.7" right="0.7" top="0.75" bottom="0.75" header="0.3" footer="0.3"/>
    </customSheetView>
    <customSheetView guid="{F100D550-8A57-4A7F-84EA-6F3AC8A03DE3}">
      <selection activeCell="C3" sqref="C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1"/>
  <sheetViews>
    <sheetView topLeftCell="N1" zoomScaleNormal="70" workbookViewId="0">
      <selection activeCell="A564" sqref="A564:XFD564"/>
    </sheetView>
  </sheetViews>
  <sheetFormatPr baseColWidth="10" defaultRowHeight="14.4" x14ac:dyDescent="0.3"/>
  <cols>
    <col min="3" max="3" width="42.88671875" bestFit="1" customWidth="1"/>
    <col min="4" max="4" width="38.33203125" bestFit="1" customWidth="1"/>
    <col min="6" max="6" width="18.33203125" customWidth="1"/>
    <col min="7" max="7" width="22.6640625" bestFit="1" customWidth="1"/>
    <col min="8" max="8" width="15" bestFit="1" customWidth="1"/>
    <col min="9" max="9" width="16.6640625" style="24" bestFit="1" customWidth="1"/>
    <col min="11" max="11" width="13.6640625" bestFit="1" customWidth="1"/>
    <col min="13" max="13" width="15.33203125" bestFit="1" customWidth="1"/>
    <col min="14" max="14" width="9.88671875" bestFit="1" customWidth="1"/>
    <col min="15" max="15" width="25.88671875" bestFit="1" customWidth="1"/>
    <col min="16" max="16" width="11.6640625" style="20"/>
  </cols>
  <sheetData>
    <row r="1" spans="1:32" ht="43.2" x14ac:dyDescent="0.3">
      <c r="A1" s="5" t="s">
        <v>10</v>
      </c>
      <c r="B1" s="5" t="s">
        <v>11</v>
      </c>
      <c r="C1" s="5" t="s">
        <v>12</v>
      </c>
      <c r="D1" s="5" t="s">
        <v>13</v>
      </c>
      <c r="E1" s="6" t="s">
        <v>14</v>
      </c>
      <c r="F1" s="5" t="s">
        <v>15</v>
      </c>
      <c r="G1" s="5" t="s">
        <v>16</v>
      </c>
      <c r="H1" s="5" t="s">
        <v>17</v>
      </c>
      <c r="I1" s="5" t="s">
        <v>18</v>
      </c>
      <c r="J1" s="5" t="s">
        <v>19</v>
      </c>
      <c r="K1" s="5" t="s">
        <v>20</v>
      </c>
      <c r="M1" s="7" t="s">
        <v>21</v>
      </c>
      <c r="N1" s="7" t="s">
        <v>22</v>
      </c>
      <c r="O1" s="7" t="s">
        <v>23</v>
      </c>
      <c r="P1" s="65"/>
      <c r="Q1" s="8"/>
      <c r="R1" s="9" t="s">
        <v>24</v>
      </c>
      <c r="S1" s="9" t="s">
        <v>25</v>
      </c>
      <c r="T1" s="9" t="s">
        <v>26</v>
      </c>
      <c r="U1" s="10" t="s">
        <v>27</v>
      </c>
      <c r="V1" s="11" t="s">
        <v>28</v>
      </c>
      <c r="X1" s="12" t="s">
        <v>29</v>
      </c>
      <c r="Y1" s="12" t="s">
        <v>30</v>
      </c>
      <c r="AA1" s="13" t="s">
        <v>31</v>
      </c>
      <c r="AC1" s="13" t="s">
        <v>32</v>
      </c>
      <c r="AE1" s="135" t="s">
        <v>1573</v>
      </c>
      <c r="AF1" s="135"/>
    </row>
    <row r="2" spans="1:32" x14ac:dyDescent="0.3">
      <c r="A2" t="s">
        <v>33</v>
      </c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  <c r="J2" t="s">
        <v>42</v>
      </c>
      <c r="K2" t="s">
        <v>43</v>
      </c>
      <c r="M2" s="14" t="s">
        <v>44</v>
      </c>
      <c r="N2" s="15" t="s">
        <v>45</v>
      </c>
      <c r="O2" s="14" t="s">
        <v>46</v>
      </c>
      <c r="Q2" s="16" t="s">
        <v>45</v>
      </c>
      <c r="R2" s="17">
        <v>1.75</v>
      </c>
      <c r="S2" s="17">
        <v>1.75</v>
      </c>
      <c r="T2" s="17">
        <v>0.5</v>
      </c>
      <c r="U2" s="18">
        <v>0.08</v>
      </c>
      <c r="V2" s="19">
        <f t="shared" ref="V2:V7" si="0">SUM(R2:U2)</f>
        <v>4.08</v>
      </c>
      <c r="X2">
        <v>1</v>
      </c>
      <c r="Y2">
        <v>1</v>
      </c>
      <c r="AA2" t="s">
        <v>47</v>
      </c>
      <c r="AC2" s="20" t="s">
        <v>48</v>
      </c>
      <c r="AE2" s="136" t="s">
        <v>1574</v>
      </c>
      <c r="AF2" s="70" t="s">
        <v>1575</v>
      </c>
    </row>
    <row r="3" spans="1:32" x14ac:dyDescent="0.3">
      <c r="A3" t="s">
        <v>49</v>
      </c>
      <c r="B3" t="s">
        <v>50</v>
      </c>
      <c r="C3" t="s">
        <v>51</v>
      </c>
      <c r="D3" t="s">
        <v>52</v>
      </c>
      <c r="E3" t="s">
        <v>53</v>
      </c>
      <c r="F3" t="s">
        <v>54</v>
      </c>
      <c r="G3" t="s">
        <v>55</v>
      </c>
      <c r="H3" t="s">
        <v>56</v>
      </c>
      <c r="I3" t="s">
        <v>57</v>
      </c>
      <c r="J3" t="s">
        <v>58</v>
      </c>
      <c r="K3" t="s">
        <v>59</v>
      </c>
      <c r="M3" s="14" t="s">
        <v>60</v>
      </c>
      <c r="N3" s="15" t="s">
        <v>45</v>
      </c>
      <c r="O3" s="14" t="s">
        <v>61</v>
      </c>
      <c r="Q3" s="16" t="s">
        <v>62</v>
      </c>
      <c r="R3" s="21">
        <v>1.25</v>
      </c>
      <c r="S3" s="17">
        <v>1</v>
      </c>
      <c r="T3" s="17">
        <v>0.75</v>
      </c>
      <c r="U3" s="18">
        <v>0.08</v>
      </c>
      <c r="V3" s="22">
        <f t="shared" si="0"/>
        <v>3.08</v>
      </c>
      <c r="X3">
        <v>2</v>
      </c>
      <c r="Y3">
        <v>1</v>
      </c>
      <c r="AA3" t="s">
        <v>1356</v>
      </c>
      <c r="AC3" s="20" t="s">
        <v>31</v>
      </c>
      <c r="AE3" s="136" t="s">
        <v>1576</v>
      </c>
      <c r="AF3" s="70" t="s">
        <v>1575</v>
      </c>
    </row>
    <row r="4" spans="1:32" x14ac:dyDescent="0.3">
      <c r="A4" t="s">
        <v>63</v>
      </c>
      <c r="C4" t="s">
        <v>64</v>
      </c>
      <c r="D4" t="s">
        <v>65</v>
      </c>
      <c r="F4" t="s">
        <v>66</v>
      </c>
      <c r="G4" t="s">
        <v>67</v>
      </c>
      <c r="H4" t="s">
        <v>68</v>
      </c>
      <c r="I4" t="s">
        <v>69</v>
      </c>
      <c r="J4" t="s">
        <v>70</v>
      </c>
      <c r="M4" s="14" t="s">
        <v>71</v>
      </c>
      <c r="N4" s="15" t="s">
        <v>45</v>
      </c>
      <c r="O4" s="14" t="s">
        <v>46</v>
      </c>
      <c r="Q4" s="16" t="s">
        <v>72</v>
      </c>
      <c r="R4" s="18">
        <v>0.25</v>
      </c>
      <c r="S4" s="21">
        <v>1</v>
      </c>
      <c r="T4" s="17">
        <v>0.25</v>
      </c>
      <c r="U4" s="18">
        <v>0.08</v>
      </c>
      <c r="V4" s="22">
        <f t="shared" si="0"/>
        <v>1.58</v>
      </c>
      <c r="X4">
        <v>3</v>
      </c>
      <c r="Y4">
        <v>1</v>
      </c>
      <c r="AA4" t="s">
        <v>1355</v>
      </c>
      <c r="AC4" s="20" t="s">
        <v>74</v>
      </c>
      <c r="AE4" s="70" t="s">
        <v>82</v>
      </c>
      <c r="AF4" s="70" t="s">
        <v>1577</v>
      </c>
    </row>
    <row r="5" spans="1:32" x14ac:dyDescent="0.3">
      <c r="A5" t="s">
        <v>75</v>
      </c>
      <c r="C5" t="s">
        <v>76</v>
      </c>
      <c r="D5" t="s">
        <v>77</v>
      </c>
      <c r="G5" t="s">
        <v>78</v>
      </c>
      <c r="I5"/>
      <c r="J5" t="s">
        <v>79</v>
      </c>
      <c r="M5" s="14" t="s">
        <v>80</v>
      </c>
      <c r="N5" s="15" t="s">
        <v>45</v>
      </c>
      <c r="O5" s="14" t="s">
        <v>46</v>
      </c>
      <c r="Q5" s="16" t="s">
        <v>81</v>
      </c>
      <c r="R5" s="17">
        <v>0.5</v>
      </c>
      <c r="S5" s="17">
        <v>1</v>
      </c>
      <c r="T5" s="17">
        <v>0.25</v>
      </c>
      <c r="U5" s="18">
        <v>0.08</v>
      </c>
      <c r="V5" s="19">
        <f t="shared" si="0"/>
        <v>1.83</v>
      </c>
      <c r="X5">
        <v>4</v>
      </c>
      <c r="Y5">
        <v>1</v>
      </c>
      <c r="AA5" t="s">
        <v>73</v>
      </c>
      <c r="AE5" s="136" t="s">
        <v>1578</v>
      </c>
      <c r="AF5" s="70" t="s">
        <v>1579</v>
      </c>
    </row>
    <row r="6" spans="1:32" x14ac:dyDescent="0.3">
      <c r="C6" t="s">
        <v>82</v>
      </c>
      <c r="D6" s="23" t="s">
        <v>83</v>
      </c>
      <c r="G6" t="s">
        <v>84</v>
      </c>
      <c r="J6" t="s">
        <v>85</v>
      </c>
      <c r="M6" s="14" t="s">
        <v>86</v>
      </c>
      <c r="N6" s="15" t="s">
        <v>45</v>
      </c>
      <c r="O6" s="14" t="s">
        <v>61</v>
      </c>
      <c r="Q6" s="16" t="s">
        <v>87</v>
      </c>
      <c r="R6" s="17">
        <v>0.75</v>
      </c>
      <c r="S6" s="17">
        <v>2</v>
      </c>
      <c r="T6" s="17">
        <v>0.5</v>
      </c>
      <c r="U6" s="18">
        <v>0.08</v>
      </c>
      <c r="V6" s="19">
        <f t="shared" si="0"/>
        <v>3.33</v>
      </c>
      <c r="X6">
        <v>5</v>
      </c>
      <c r="Y6">
        <v>2</v>
      </c>
      <c r="AA6" t="s">
        <v>88</v>
      </c>
      <c r="AE6" s="136" t="s">
        <v>105</v>
      </c>
      <c r="AF6" s="70" t="s">
        <v>1580</v>
      </c>
    </row>
    <row r="7" spans="1:32" x14ac:dyDescent="0.3">
      <c r="C7" t="s">
        <v>89</v>
      </c>
      <c r="D7" t="s">
        <v>90</v>
      </c>
      <c r="G7" t="s">
        <v>91</v>
      </c>
      <c r="I7"/>
      <c r="J7" t="s">
        <v>92</v>
      </c>
      <c r="M7" s="14" t="s">
        <v>93</v>
      </c>
      <c r="N7" s="15" t="s">
        <v>45</v>
      </c>
      <c r="O7" s="14" t="s">
        <v>61</v>
      </c>
      <c r="Q7" s="16" t="s">
        <v>75</v>
      </c>
      <c r="R7" s="21">
        <v>2</v>
      </c>
      <c r="S7" s="21">
        <v>4</v>
      </c>
      <c r="T7" s="21">
        <v>2</v>
      </c>
      <c r="U7" s="18">
        <v>0.08</v>
      </c>
      <c r="V7" s="22">
        <f t="shared" si="0"/>
        <v>8.08</v>
      </c>
      <c r="X7">
        <v>6</v>
      </c>
      <c r="Y7">
        <v>2</v>
      </c>
      <c r="AA7" t="s">
        <v>94</v>
      </c>
      <c r="AE7" s="136" t="s">
        <v>113</v>
      </c>
      <c r="AF7" s="70" t="s">
        <v>1581</v>
      </c>
    </row>
    <row r="8" spans="1:32" x14ac:dyDescent="0.3">
      <c r="C8" t="s">
        <v>95</v>
      </c>
      <c r="D8" t="s">
        <v>96</v>
      </c>
      <c r="I8"/>
      <c r="J8" t="s">
        <v>97</v>
      </c>
      <c r="M8" s="14" t="s">
        <v>98</v>
      </c>
      <c r="N8" s="15" t="s">
        <v>45</v>
      </c>
      <c r="O8" s="14" t="s">
        <v>61</v>
      </c>
      <c r="X8">
        <v>7</v>
      </c>
      <c r="Y8">
        <v>2</v>
      </c>
      <c r="AA8" t="s">
        <v>99</v>
      </c>
      <c r="AE8" s="136" t="s">
        <v>117</v>
      </c>
      <c r="AF8" s="70" t="s">
        <v>1579</v>
      </c>
    </row>
    <row r="9" spans="1:32" x14ac:dyDescent="0.3">
      <c r="C9" t="s">
        <v>100</v>
      </c>
      <c r="D9" t="s">
        <v>101</v>
      </c>
      <c r="I9"/>
      <c r="J9" t="s">
        <v>102</v>
      </c>
      <c r="M9" s="14" t="s">
        <v>103</v>
      </c>
      <c r="N9" s="15" t="s">
        <v>45</v>
      </c>
      <c r="O9" s="14" t="s">
        <v>61</v>
      </c>
      <c r="X9">
        <v>8</v>
      </c>
      <c r="Y9">
        <v>2</v>
      </c>
      <c r="AA9" t="s">
        <v>104</v>
      </c>
      <c r="AE9" s="136" t="s">
        <v>1582</v>
      </c>
      <c r="AF9" s="70" t="s">
        <v>1579</v>
      </c>
    </row>
    <row r="10" spans="1:32" x14ac:dyDescent="0.3">
      <c r="C10" t="s">
        <v>105</v>
      </c>
      <c r="D10" t="s">
        <v>106</v>
      </c>
      <c r="I10"/>
      <c r="J10" t="s">
        <v>107</v>
      </c>
      <c r="M10" s="14" t="s">
        <v>108</v>
      </c>
      <c r="N10" s="15" t="s">
        <v>45</v>
      </c>
      <c r="O10" s="14" t="s">
        <v>61</v>
      </c>
      <c r="X10">
        <v>9</v>
      </c>
      <c r="Y10">
        <v>3</v>
      </c>
      <c r="AE10" s="136" t="s">
        <v>1592</v>
      </c>
      <c r="AF10" s="70" t="s">
        <v>1579</v>
      </c>
    </row>
    <row r="11" spans="1:32" x14ac:dyDescent="0.3">
      <c r="C11" t="s">
        <v>109</v>
      </c>
      <c r="D11" t="s">
        <v>110</v>
      </c>
      <c r="I11"/>
      <c r="J11" t="s">
        <v>111</v>
      </c>
      <c r="M11" s="14" t="s">
        <v>112</v>
      </c>
      <c r="N11" s="15" t="s">
        <v>45</v>
      </c>
      <c r="O11" s="14" t="s">
        <v>61</v>
      </c>
      <c r="X11">
        <v>10</v>
      </c>
      <c r="Y11">
        <v>3</v>
      </c>
      <c r="AE11" s="136" t="s">
        <v>132</v>
      </c>
      <c r="AF11" s="70" t="s">
        <v>1579</v>
      </c>
    </row>
    <row r="12" spans="1:32" x14ac:dyDescent="0.3">
      <c r="C12" t="s">
        <v>113</v>
      </c>
      <c r="D12" t="s">
        <v>114</v>
      </c>
      <c r="I12"/>
      <c r="J12" t="s">
        <v>115</v>
      </c>
      <c r="M12" s="14" t="s">
        <v>116</v>
      </c>
      <c r="N12" s="15" t="s">
        <v>45</v>
      </c>
      <c r="O12" s="14" t="s">
        <v>61</v>
      </c>
      <c r="X12">
        <v>11</v>
      </c>
      <c r="Y12">
        <v>3</v>
      </c>
      <c r="AE12" s="136" t="s">
        <v>1583</v>
      </c>
      <c r="AF12" s="70" t="s">
        <v>1579</v>
      </c>
    </row>
    <row r="13" spans="1:32" x14ac:dyDescent="0.3">
      <c r="C13" t="s">
        <v>117</v>
      </c>
      <c r="D13" t="s">
        <v>118</v>
      </c>
      <c r="I13"/>
      <c r="J13" t="s">
        <v>119</v>
      </c>
      <c r="M13" s="14" t="s">
        <v>120</v>
      </c>
      <c r="N13" s="15" t="s">
        <v>45</v>
      </c>
      <c r="O13" s="14" t="s">
        <v>61</v>
      </c>
      <c r="X13">
        <v>12</v>
      </c>
      <c r="Y13">
        <v>3</v>
      </c>
      <c r="AE13" s="136" t="s">
        <v>1584</v>
      </c>
      <c r="AF13" s="70" t="s">
        <v>1579</v>
      </c>
    </row>
    <row r="14" spans="1:32" x14ac:dyDescent="0.3">
      <c r="C14" t="s">
        <v>121</v>
      </c>
      <c r="D14" t="s">
        <v>122</v>
      </c>
      <c r="I14"/>
      <c r="J14" t="s">
        <v>123</v>
      </c>
      <c r="M14" s="14" t="s">
        <v>124</v>
      </c>
      <c r="N14" s="15" t="s">
        <v>45</v>
      </c>
      <c r="O14" s="14" t="s">
        <v>61</v>
      </c>
      <c r="X14">
        <v>13</v>
      </c>
      <c r="Y14">
        <v>3</v>
      </c>
      <c r="AE14" s="136" t="s">
        <v>1585</v>
      </c>
      <c r="AF14" s="70" t="s">
        <v>1579</v>
      </c>
    </row>
    <row r="15" spans="1:32" x14ac:dyDescent="0.3">
      <c r="C15" t="s">
        <v>128</v>
      </c>
      <c r="D15" t="s">
        <v>125</v>
      </c>
      <c r="I15"/>
      <c r="J15" t="s">
        <v>126</v>
      </c>
      <c r="M15" s="14" t="s">
        <v>127</v>
      </c>
      <c r="N15" s="15" t="s">
        <v>45</v>
      </c>
      <c r="O15" s="14" t="s">
        <v>61</v>
      </c>
      <c r="X15">
        <v>14</v>
      </c>
      <c r="Y15">
        <v>4</v>
      </c>
      <c r="AE15" s="136" t="s">
        <v>136</v>
      </c>
      <c r="AF15" s="70" t="s">
        <v>1580</v>
      </c>
    </row>
    <row r="16" spans="1:32" x14ac:dyDescent="0.3">
      <c r="C16" t="s">
        <v>132</v>
      </c>
      <c r="D16" t="s">
        <v>129</v>
      </c>
      <c r="I16"/>
      <c r="J16" t="s">
        <v>130</v>
      </c>
      <c r="M16" s="14" t="s">
        <v>131</v>
      </c>
      <c r="N16" s="15" t="s">
        <v>45</v>
      </c>
      <c r="O16" s="14" t="s">
        <v>61</v>
      </c>
      <c r="X16">
        <v>15</v>
      </c>
      <c r="Y16">
        <v>4</v>
      </c>
      <c r="AE16" s="136" t="s">
        <v>1385</v>
      </c>
      <c r="AF16" s="70" t="s">
        <v>1581</v>
      </c>
    </row>
    <row r="17" spans="3:32" x14ac:dyDescent="0.3">
      <c r="C17" t="s">
        <v>136</v>
      </c>
      <c r="D17" t="s">
        <v>133</v>
      </c>
      <c r="I17"/>
      <c r="J17" t="s">
        <v>134</v>
      </c>
      <c r="M17" s="14" t="s">
        <v>135</v>
      </c>
      <c r="N17" s="15" t="s">
        <v>45</v>
      </c>
      <c r="O17" s="14" t="s">
        <v>61</v>
      </c>
      <c r="X17">
        <v>16</v>
      </c>
      <c r="Y17">
        <v>4</v>
      </c>
      <c r="AE17" s="136" t="s">
        <v>148</v>
      </c>
      <c r="AF17" s="70" t="s">
        <v>1579</v>
      </c>
    </row>
    <row r="18" spans="3:32" x14ac:dyDescent="0.3">
      <c r="C18" t="s">
        <v>1385</v>
      </c>
      <c r="D18" t="s">
        <v>137</v>
      </c>
      <c r="I18"/>
      <c r="J18" t="s">
        <v>138</v>
      </c>
      <c r="M18" s="14" t="s">
        <v>139</v>
      </c>
      <c r="N18" s="15" t="s">
        <v>45</v>
      </c>
      <c r="O18" s="14" t="s">
        <v>61</v>
      </c>
      <c r="X18">
        <v>17</v>
      </c>
      <c r="Y18">
        <v>4</v>
      </c>
      <c r="AE18" s="136" t="s">
        <v>1586</v>
      </c>
      <c r="AF18" s="70" t="s">
        <v>1579</v>
      </c>
    </row>
    <row r="19" spans="3:32" x14ac:dyDescent="0.3">
      <c r="C19" t="s">
        <v>140</v>
      </c>
      <c r="D19" t="s">
        <v>141</v>
      </c>
      <c r="I19"/>
      <c r="J19" t="s">
        <v>142</v>
      </c>
      <c r="M19" s="14" t="s">
        <v>143</v>
      </c>
      <c r="N19" s="15" t="s">
        <v>45</v>
      </c>
      <c r="O19" s="14" t="s">
        <v>61</v>
      </c>
      <c r="X19">
        <v>18</v>
      </c>
      <c r="Y19">
        <v>5</v>
      </c>
      <c r="AE19" s="136" t="s">
        <v>173</v>
      </c>
      <c r="AF19" s="70" t="s">
        <v>1580</v>
      </c>
    </row>
    <row r="20" spans="3:32" x14ac:dyDescent="0.3">
      <c r="C20" t="s">
        <v>144</v>
      </c>
      <c r="D20" t="s">
        <v>145</v>
      </c>
      <c r="I20"/>
      <c r="J20" t="s">
        <v>1362</v>
      </c>
      <c r="M20" s="14" t="s">
        <v>147</v>
      </c>
      <c r="N20" s="15" t="s">
        <v>45</v>
      </c>
      <c r="O20" s="14" t="s">
        <v>61</v>
      </c>
      <c r="X20">
        <v>19</v>
      </c>
      <c r="Y20">
        <v>5</v>
      </c>
      <c r="AE20" s="136" t="s">
        <v>182</v>
      </c>
      <c r="AF20" s="70" t="s">
        <v>1579</v>
      </c>
    </row>
    <row r="21" spans="3:32" x14ac:dyDescent="0.3">
      <c r="C21" t="s">
        <v>148</v>
      </c>
      <c r="D21" t="s">
        <v>149</v>
      </c>
      <c r="I21"/>
      <c r="J21" t="s">
        <v>146</v>
      </c>
      <c r="M21" s="14" t="s">
        <v>151</v>
      </c>
      <c r="N21" s="15" t="s">
        <v>45</v>
      </c>
      <c r="O21" s="14" t="s">
        <v>61</v>
      </c>
      <c r="X21">
        <v>20</v>
      </c>
      <c r="Y21">
        <v>5</v>
      </c>
      <c r="AE21" s="136" t="s">
        <v>1587</v>
      </c>
      <c r="AF21" s="70" t="s">
        <v>1575</v>
      </c>
    </row>
    <row r="22" spans="3:32" x14ac:dyDescent="0.3">
      <c r="C22" t="s">
        <v>152</v>
      </c>
      <c r="D22" t="s">
        <v>153</v>
      </c>
      <c r="I22"/>
      <c r="J22" t="s">
        <v>1365</v>
      </c>
      <c r="M22" s="14" t="s">
        <v>155</v>
      </c>
      <c r="N22" s="15" t="s">
        <v>45</v>
      </c>
      <c r="O22" s="14" t="s">
        <v>61</v>
      </c>
      <c r="X22">
        <v>21</v>
      </c>
      <c r="Y22">
        <v>5</v>
      </c>
      <c r="AE22" s="136" t="s">
        <v>1588</v>
      </c>
      <c r="AF22" s="70" t="s">
        <v>1580</v>
      </c>
    </row>
    <row r="23" spans="3:32" x14ac:dyDescent="0.3">
      <c r="C23" t="s">
        <v>156</v>
      </c>
      <c r="D23" s="23" t="s">
        <v>157</v>
      </c>
      <c r="I23"/>
      <c r="J23" t="s">
        <v>1361</v>
      </c>
      <c r="M23" s="14" t="s">
        <v>159</v>
      </c>
      <c r="N23" s="15" t="s">
        <v>45</v>
      </c>
      <c r="O23" s="14" t="s">
        <v>160</v>
      </c>
      <c r="X23">
        <v>22</v>
      </c>
      <c r="Y23">
        <v>6</v>
      </c>
      <c r="AE23" s="136" t="s">
        <v>200</v>
      </c>
      <c r="AF23" s="70" t="s">
        <v>1579</v>
      </c>
    </row>
    <row r="24" spans="3:32" x14ac:dyDescent="0.3">
      <c r="C24" t="s">
        <v>161</v>
      </c>
      <c r="D24" t="s">
        <v>162</v>
      </c>
      <c r="I24"/>
      <c r="J24" t="s">
        <v>150</v>
      </c>
      <c r="M24" s="14" t="s">
        <v>163</v>
      </c>
      <c r="N24" s="15" t="s">
        <v>45</v>
      </c>
      <c r="O24" s="14" t="s">
        <v>160</v>
      </c>
      <c r="X24">
        <v>23</v>
      </c>
      <c r="Y24">
        <v>6</v>
      </c>
      <c r="AE24" s="136" t="s">
        <v>203</v>
      </c>
      <c r="AF24" s="70" t="s">
        <v>1580</v>
      </c>
    </row>
    <row r="25" spans="3:32" x14ac:dyDescent="0.3">
      <c r="C25" t="s">
        <v>164</v>
      </c>
      <c r="D25" t="s">
        <v>165</v>
      </c>
      <c r="I25"/>
      <c r="J25" t="s">
        <v>154</v>
      </c>
      <c r="M25" s="14" t="s">
        <v>166</v>
      </c>
      <c r="N25" s="15" t="s">
        <v>45</v>
      </c>
      <c r="O25" s="14" t="s">
        <v>160</v>
      </c>
      <c r="X25">
        <v>24</v>
      </c>
      <c r="Y25">
        <v>6</v>
      </c>
      <c r="AE25" s="136" t="s">
        <v>206</v>
      </c>
      <c r="AF25" s="70" t="s">
        <v>1580</v>
      </c>
    </row>
    <row r="26" spans="3:32" x14ac:dyDescent="0.3">
      <c r="C26" t="s">
        <v>167</v>
      </c>
      <c r="D26" t="s">
        <v>168</v>
      </c>
      <c r="I26"/>
      <c r="J26" t="s">
        <v>158</v>
      </c>
      <c r="M26" s="14" t="s">
        <v>169</v>
      </c>
      <c r="N26" s="15" t="s">
        <v>45</v>
      </c>
      <c r="O26" s="14" t="s">
        <v>160</v>
      </c>
      <c r="X26">
        <v>25</v>
      </c>
      <c r="Y26">
        <v>6</v>
      </c>
      <c r="AE26" s="70" t="s">
        <v>216</v>
      </c>
      <c r="AF26" s="70" t="s">
        <v>1575</v>
      </c>
    </row>
    <row r="27" spans="3:32" x14ac:dyDescent="0.3">
      <c r="C27" t="s">
        <v>170</v>
      </c>
      <c r="D27" t="s">
        <v>171</v>
      </c>
      <c r="I27"/>
      <c r="M27" s="14" t="s">
        <v>172</v>
      </c>
      <c r="N27" s="15" t="s">
        <v>45</v>
      </c>
      <c r="O27" s="14" t="s">
        <v>160</v>
      </c>
      <c r="X27">
        <v>26</v>
      </c>
      <c r="Y27">
        <v>6</v>
      </c>
      <c r="AE27" s="136" t="s">
        <v>219</v>
      </c>
      <c r="AF27" s="70" t="s">
        <v>1579</v>
      </c>
    </row>
    <row r="28" spans="3:32" x14ac:dyDescent="0.3">
      <c r="C28" t="s">
        <v>173</v>
      </c>
      <c r="D28" t="s">
        <v>174</v>
      </c>
      <c r="I28"/>
      <c r="M28" s="14" t="s">
        <v>175</v>
      </c>
      <c r="N28" s="15" t="s">
        <v>45</v>
      </c>
      <c r="O28" s="14" t="s">
        <v>160</v>
      </c>
      <c r="X28">
        <v>27</v>
      </c>
      <c r="Y28">
        <v>7</v>
      </c>
      <c r="AE28" s="136" t="s">
        <v>224</v>
      </c>
      <c r="AF28" s="70" t="s">
        <v>1575</v>
      </c>
    </row>
    <row r="29" spans="3:32" x14ac:dyDescent="0.3">
      <c r="C29" t="s">
        <v>176</v>
      </c>
      <c r="D29" t="s">
        <v>177</v>
      </c>
      <c r="I29"/>
      <c r="M29" s="14" t="s">
        <v>178</v>
      </c>
      <c r="N29" s="15" t="s">
        <v>45</v>
      </c>
      <c r="O29" s="14" t="s">
        <v>160</v>
      </c>
      <c r="X29">
        <v>28</v>
      </c>
      <c r="Y29">
        <v>7</v>
      </c>
      <c r="AE29" s="136" t="s">
        <v>227</v>
      </c>
      <c r="AF29" s="70" t="s">
        <v>1579</v>
      </c>
    </row>
    <row r="30" spans="3:32" x14ac:dyDescent="0.3">
      <c r="C30" t="s">
        <v>179</v>
      </c>
      <c r="D30" t="s">
        <v>180</v>
      </c>
      <c r="I30"/>
      <c r="M30" s="14" t="s">
        <v>181</v>
      </c>
      <c r="N30" s="15" t="s">
        <v>45</v>
      </c>
      <c r="O30" s="14" t="s">
        <v>160</v>
      </c>
      <c r="X30">
        <v>29</v>
      </c>
      <c r="Y30">
        <v>7</v>
      </c>
      <c r="AE30" s="136" t="s">
        <v>1589</v>
      </c>
      <c r="AF30" s="70" t="s">
        <v>1579</v>
      </c>
    </row>
    <row r="31" spans="3:32" x14ac:dyDescent="0.3">
      <c r="C31" t="s">
        <v>182</v>
      </c>
      <c r="D31" t="s">
        <v>183</v>
      </c>
      <c r="I31"/>
      <c r="M31" s="14" t="s">
        <v>184</v>
      </c>
      <c r="N31" s="15" t="s">
        <v>45</v>
      </c>
      <c r="O31" s="14" t="s">
        <v>160</v>
      </c>
      <c r="X31">
        <v>30</v>
      </c>
      <c r="Y31">
        <v>7</v>
      </c>
      <c r="AE31" s="136" t="s">
        <v>230</v>
      </c>
      <c r="AF31" s="70" t="s">
        <v>1579</v>
      </c>
    </row>
    <row r="32" spans="3:32" x14ac:dyDescent="0.3">
      <c r="C32" t="s">
        <v>185</v>
      </c>
      <c r="D32" t="s">
        <v>186</v>
      </c>
      <c r="I32"/>
      <c r="M32" s="14" t="s">
        <v>187</v>
      </c>
      <c r="N32" s="15" t="s">
        <v>45</v>
      </c>
      <c r="O32" s="14" t="s">
        <v>160</v>
      </c>
      <c r="X32">
        <v>31</v>
      </c>
      <c r="Y32">
        <v>8</v>
      </c>
      <c r="AE32" s="136" t="s">
        <v>233</v>
      </c>
      <c r="AF32" s="70" t="s">
        <v>1575</v>
      </c>
    </row>
    <row r="33" spans="3:32" x14ac:dyDescent="0.3">
      <c r="C33" t="s">
        <v>188</v>
      </c>
      <c r="D33" t="s">
        <v>189</v>
      </c>
      <c r="I33"/>
      <c r="M33" s="14" t="s">
        <v>190</v>
      </c>
      <c r="N33" s="15" t="s">
        <v>45</v>
      </c>
      <c r="O33" s="14" t="s">
        <v>160</v>
      </c>
      <c r="X33">
        <v>32</v>
      </c>
      <c r="Y33">
        <v>8</v>
      </c>
      <c r="AE33" s="136" t="s">
        <v>237</v>
      </c>
      <c r="AF33" s="70" t="s">
        <v>1580</v>
      </c>
    </row>
    <row r="34" spans="3:32" x14ac:dyDescent="0.3">
      <c r="C34" t="s">
        <v>191</v>
      </c>
      <c r="D34" t="s">
        <v>192</v>
      </c>
      <c r="I34"/>
      <c r="M34" s="14" t="s">
        <v>193</v>
      </c>
      <c r="N34" s="15" t="s">
        <v>45</v>
      </c>
      <c r="O34" s="14" t="s">
        <v>160</v>
      </c>
      <c r="X34">
        <v>33</v>
      </c>
      <c r="Y34">
        <v>8</v>
      </c>
      <c r="AE34" s="136" t="s">
        <v>245</v>
      </c>
      <c r="AF34" s="70" t="s">
        <v>1580</v>
      </c>
    </row>
    <row r="35" spans="3:32" x14ac:dyDescent="0.3">
      <c r="C35" t="s">
        <v>194</v>
      </c>
      <c r="D35" t="s">
        <v>195</v>
      </c>
      <c r="I35"/>
      <c r="M35" s="14" t="s">
        <v>196</v>
      </c>
      <c r="N35" s="15" t="s">
        <v>45</v>
      </c>
      <c r="O35" s="14" t="s">
        <v>160</v>
      </c>
      <c r="X35">
        <v>34</v>
      </c>
      <c r="Y35">
        <v>8</v>
      </c>
      <c r="AE35" s="136" t="s">
        <v>257</v>
      </c>
      <c r="AF35" s="70" t="s">
        <v>1575</v>
      </c>
    </row>
    <row r="36" spans="3:32" x14ac:dyDescent="0.3">
      <c r="C36" t="s">
        <v>197</v>
      </c>
      <c r="D36" t="s">
        <v>198</v>
      </c>
      <c r="I36"/>
      <c r="M36" s="14" t="s">
        <v>199</v>
      </c>
      <c r="N36" s="15" t="s">
        <v>45</v>
      </c>
      <c r="O36" s="14" t="s">
        <v>160</v>
      </c>
      <c r="X36">
        <v>35</v>
      </c>
      <c r="Y36">
        <v>9</v>
      </c>
      <c r="AE36" s="136" t="s">
        <v>1590</v>
      </c>
      <c r="AF36" s="70" t="s">
        <v>1579</v>
      </c>
    </row>
    <row r="37" spans="3:32" x14ac:dyDescent="0.3">
      <c r="C37" t="s">
        <v>200</v>
      </c>
      <c r="D37" t="s">
        <v>201</v>
      </c>
      <c r="I37"/>
      <c r="M37" s="14" t="s">
        <v>202</v>
      </c>
      <c r="N37" s="15" t="s">
        <v>45</v>
      </c>
      <c r="O37" s="14" t="s">
        <v>160</v>
      </c>
      <c r="X37">
        <v>36</v>
      </c>
      <c r="Y37">
        <v>9</v>
      </c>
      <c r="AE37" s="136" t="s">
        <v>263</v>
      </c>
      <c r="AF37" s="70" t="s">
        <v>1579</v>
      </c>
    </row>
    <row r="38" spans="3:32" x14ac:dyDescent="0.3">
      <c r="C38" t="s">
        <v>203</v>
      </c>
      <c r="D38" t="s">
        <v>204</v>
      </c>
      <c r="I38"/>
      <c r="M38" s="14" t="s">
        <v>205</v>
      </c>
      <c r="N38" s="15" t="s">
        <v>45</v>
      </c>
      <c r="O38" s="14" t="s">
        <v>160</v>
      </c>
      <c r="X38">
        <v>37</v>
      </c>
      <c r="Y38">
        <v>9</v>
      </c>
      <c r="AE38" s="136" t="s">
        <v>266</v>
      </c>
      <c r="AF38" s="70" t="s">
        <v>1579</v>
      </c>
    </row>
    <row r="39" spans="3:32" x14ac:dyDescent="0.3">
      <c r="C39" t="s">
        <v>206</v>
      </c>
      <c r="D39" t="s">
        <v>207</v>
      </c>
      <c r="I39"/>
      <c r="M39" s="14" t="s">
        <v>208</v>
      </c>
      <c r="N39" s="15" t="s">
        <v>45</v>
      </c>
      <c r="O39" s="14" t="s">
        <v>160</v>
      </c>
      <c r="X39">
        <v>38</v>
      </c>
      <c r="Y39">
        <v>9</v>
      </c>
      <c r="AE39" s="136" t="s">
        <v>269</v>
      </c>
      <c r="AF39" s="70" t="s">
        <v>1580</v>
      </c>
    </row>
    <row r="40" spans="3:32" x14ac:dyDescent="0.3">
      <c r="C40" t="s">
        <v>209</v>
      </c>
      <c r="D40" t="s">
        <v>210</v>
      </c>
      <c r="I40"/>
      <c r="M40" s="62" t="s">
        <v>211</v>
      </c>
      <c r="N40" s="15" t="s">
        <v>45</v>
      </c>
      <c r="O40" s="62" t="s">
        <v>160</v>
      </c>
      <c r="X40">
        <v>39</v>
      </c>
      <c r="Y40">
        <v>9</v>
      </c>
      <c r="AE40" s="67" t="s">
        <v>197</v>
      </c>
      <c r="AF40" s="67" t="s">
        <v>1591</v>
      </c>
    </row>
    <row r="41" spans="3:32" x14ac:dyDescent="0.3">
      <c r="C41" t="s">
        <v>212</v>
      </c>
      <c r="D41" t="s">
        <v>213</v>
      </c>
      <c r="I41"/>
      <c r="M41" s="14" t="s">
        <v>214</v>
      </c>
      <c r="N41" s="15" t="s">
        <v>45</v>
      </c>
      <c r="O41" s="14" t="s">
        <v>215</v>
      </c>
      <c r="X41">
        <v>40</v>
      </c>
      <c r="Y41">
        <v>10</v>
      </c>
    </row>
    <row r="42" spans="3:32" x14ac:dyDescent="0.3">
      <c r="C42" t="s">
        <v>216</v>
      </c>
      <c r="D42" t="s">
        <v>217</v>
      </c>
      <c r="I42"/>
      <c r="M42" s="14" t="s">
        <v>218</v>
      </c>
      <c r="N42" s="15" t="s">
        <v>45</v>
      </c>
      <c r="O42" s="14" t="s">
        <v>215</v>
      </c>
      <c r="X42">
        <v>41</v>
      </c>
      <c r="Y42">
        <v>10</v>
      </c>
    </row>
    <row r="43" spans="3:32" x14ac:dyDescent="0.3">
      <c r="C43" t="s">
        <v>219</v>
      </c>
      <c r="D43" t="s">
        <v>220</v>
      </c>
      <c r="I43"/>
      <c r="M43" s="14" t="s">
        <v>221</v>
      </c>
      <c r="N43" s="15" t="s">
        <v>45</v>
      </c>
      <c r="O43" s="14" t="s">
        <v>215</v>
      </c>
      <c r="X43">
        <v>42</v>
      </c>
      <c r="Y43">
        <v>10</v>
      </c>
    </row>
    <row r="44" spans="3:32" x14ac:dyDescent="0.3">
      <c r="C44" t="s">
        <v>222</v>
      </c>
      <c r="D44" t="s">
        <v>223</v>
      </c>
      <c r="I44"/>
      <c r="M44" s="14" t="s">
        <v>1568</v>
      </c>
      <c r="N44" s="15" t="s">
        <v>45</v>
      </c>
      <c r="O44" s="14" t="s">
        <v>215</v>
      </c>
      <c r="X44">
        <v>43</v>
      </c>
      <c r="Y44">
        <v>10</v>
      </c>
    </row>
    <row r="45" spans="3:32" x14ac:dyDescent="0.3">
      <c r="C45" t="s">
        <v>224</v>
      </c>
      <c r="D45" t="s">
        <v>225</v>
      </c>
      <c r="I45"/>
      <c r="M45" s="14" t="s">
        <v>226</v>
      </c>
      <c r="N45" s="15" t="s">
        <v>45</v>
      </c>
      <c r="O45" s="14" t="s">
        <v>215</v>
      </c>
      <c r="X45">
        <v>44</v>
      </c>
      <c r="Y45">
        <v>11</v>
      </c>
    </row>
    <row r="46" spans="3:32" x14ac:dyDescent="0.3">
      <c r="C46" t="s">
        <v>230</v>
      </c>
      <c r="D46" t="s">
        <v>228</v>
      </c>
      <c r="I46"/>
      <c r="M46" s="14" t="s">
        <v>229</v>
      </c>
      <c r="N46" s="15" t="s">
        <v>45</v>
      </c>
      <c r="O46" s="14" t="s">
        <v>215</v>
      </c>
      <c r="X46">
        <v>45</v>
      </c>
      <c r="Y46">
        <v>11</v>
      </c>
    </row>
    <row r="47" spans="3:32" x14ac:dyDescent="0.3">
      <c r="C47" t="s">
        <v>227</v>
      </c>
      <c r="D47" t="s">
        <v>231</v>
      </c>
      <c r="I47"/>
      <c r="M47" s="14" t="s">
        <v>232</v>
      </c>
      <c r="N47" s="15" t="s">
        <v>45</v>
      </c>
      <c r="O47" s="14" t="s">
        <v>215</v>
      </c>
      <c r="X47">
        <v>46</v>
      </c>
      <c r="Y47">
        <v>11</v>
      </c>
    </row>
    <row r="48" spans="3:32" x14ac:dyDescent="0.3">
      <c r="C48" t="s">
        <v>233</v>
      </c>
      <c r="D48" t="s">
        <v>234</v>
      </c>
      <c r="I48"/>
      <c r="M48" s="14" t="s">
        <v>235</v>
      </c>
      <c r="N48" s="15" t="s">
        <v>45</v>
      </c>
      <c r="O48" s="14" t="s">
        <v>236</v>
      </c>
      <c r="X48">
        <v>47</v>
      </c>
      <c r="Y48">
        <v>11</v>
      </c>
    </row>
    <row r="49" spans="3:25" x14ac:dyDescent="0.3">
      <c r="C49" t="s">
        <v>237</v>
      </c>
      <c r="D49" t="s">
        <v>238</v>
      </c>
      <c r="I49"/>
      <c r="M49" s="14" t="s">
        <v>239</v>
      </c>
      <c r="N49" s="15" t="s">
        <v>45</v>
      </c>
      <c r="O49" s="14" t="s">
        <v>215</v>
      </c>
      <c r="X49">
        <v>48</v>
      </c>
      <c r="Y49">
        <v>12</v>
      </c>
    </row>
    <row r="50" spans="3:25" x14ac:dyDescent="0.3">
      <c r="C50" s="69" t="s">
        <v>1371</v>
      </c>
      <c r="D50" t="s">
        <v>241</v>
      </c>
      <c r="I50"/>
      <c r="M50" s="14" t="s">
        <v>239</v>
      </c>
      <c r="N50" s="15" t="s">
        <v>45</v>
      </c>
      <c r="O50" s="25" t="s">
        <v>215</v>
      </c>
      <c r="X50">
        <v>49</v>
      </c>
      <c r="Y50">
        <v>12</v>
      </c>
    </row>
    <row r="51" spans="3:25" x14ac:dyDescent="0.3">
      <c r="C51" t="s">
        <v>240</v>
      </c>
      <c r="D51" t="s">
        <v>243</v>
      </c>
      <c r="I51"/>
      <c r="M51" s="14" t="s">
        <v>244</v>
      </c>
      <c r="N51" s="15" t="s">
        <v>45</v>
      </c>
      <c r="O51" s="14" t="s">
        <v>215</v>
      </c>
      <c r="X51">
        <v>50</v>
      </c>
      <c r="Y51">
        <v>12</v>
      </c>
    </row>
    <row r="52" spans="3:25" x14ac:dyDescent="0.3">
      <c r="C52" t="s">
        <v>242</v>
      </c>
      <c r="D52" t="s">
        <v>246</v>
      </c>
      <c r="I52"/>
      <c r="M52" s="14" t="s">
        <v>247</v>
      </c>
      <c r="N52" s="15" t="s">
        <v>45</v>
      </c>
      <c r="O52" s="14" t="s">
        <v>46</v>
      </c>
      <c r="X52">
        <v>51</v>
      </c>
      <c r="Y52">
        <v>12</v>
      </c>
    </row>
    <row r="53" spans="3:25" x14ac:dyDescent="0.3">
      <c r="C53" t="s">
        <v>245</v>
      </c>
      <c r="D53" t="s">
        <v>249</v>
      </c>
      <c r="I53"/>
      <c r="M53" s="14" t="s">
        <v>250</v>
      </c>
      <c r="N53" s="15" t="s">
        <v>45</v>
      </c>
      <c r="O53" s="14" t="s">
        <v>46</v>
      </c>
      <c r="X53">
        <v>52</v>
      </c>
      <c r="Y53">
        <v>12</v>
      </c>
    </row>
    <row r="54" spans="3:25" x14ac:dyDescent="0.3">
      <c r="C54" t="s">
        <v>248</v>
      </c>
      <c r="D54" t="s">
        <v>252</v>
      </c>
      <c r="I54"/>
      <c r="M54" s="14" t="s">
        <v>253</v>
      </c>
      <c r="N54" s="15" t="s">
        <v>45</v>
      </c>
      <c r="O54" s="14" t="s">
        <v>61</v>
      </c>
      <c r="X54">
        <v>53</v>
      </c>
      <c r="Y54">
        <v>12</v>
      </c>
    </row>
    <row r="55" spans="3:25" x14ac:dyDescent="0.3">
      <c r="C55" t="s">
        <v>251</v>
      </c>
      <c r="D55" t="s">
        <v>255</v>
      </c>
      <c r="I55"/>
      <c r="M55" s="14" t="s">
        <v>256</v>
      </c>
      <c r="N55" s="15" t="s">
        <v>45</v>
      </c>
      <c r="O55" s="14" t="s">
        <v>46</v>
      </c>
    </row>
    <row r="56" spans="3:25" x14ac:dyDescent="0.3">
      <c r="C56" t="s">
        <v>254</v>
      </c>
      <c r="D56" t="s">
        <v>1386</v>
      </c>
      <c r="I56"/>
      <c r="M56" s="14" t="s">
        <v>259</v>
      </c>
      <c r="N56" s="15" t="s">
        <v>45</v>
      </c>
      <c r="O56" s="14" t="s">
        <v>46</v>
      </c>
    </row>
    <row r="57" spans="3:25" x14ac:dyDescent="0.3">
      <c r="C57" t="s">
        <v>257</v>
      </c>
      <c r="D57" t="s">
        <v>258</v>
      </c>
      <c r="I57"/>
      <c r="M57" s="14" t="s">
        <v>262</v>
      </c>
      <c r="N57" s="15" t="s">
        <v>45</v>
      </c>
      <c r="O57" s="14" t="s">
        <v>61</v>
      </c>
    </row>
    <row r="58" spans="3:25" x14ac:dyDescent="0.3">
      <c r="C58" t="s">
        <v>1378</v>
      </c>
      <c r="D58" t="s">
        <v>261</v>
      </c>
      <c r="I58"/>
      <c r="M58" s="14" t="s">
        <v>265</v>
      </c>
      <c r="N58" s="15" t="s">
        <v>45</v>
      </c>
      <c r="O58" s="14" t="s">
        <v>61</v>
      </c>
    </row>
    <row r="59" spans="3:25" x14ac:dyDescent="0.3">
      <c r="C59" t="s">
        <v>260</v>
      </c>
      <c r="D59" t="s">
        <v>264</v>
      </c>
      <c r="I59"/>
      <c r="M59" s="14" t="s">
        <v>268</v>
      </c>
      <c r="N59" s="15" t="s">
        <v>45</v>
      </c>
      <c r="O59" s="14" t="s">
        <v>61</v>
      </c>
    </row>
    <row r="60" spans="3:25" x14ac:dyDescent="0.3">
      <c r="C60" t="s">
        <v>263</v>
      </c>
      <c r="D60" t="s">
        <v>267</v>
      </c>
      <c r="I60"/>
      <c r="M60" s="14" t="s">
        <v>271</v>
      </c>
      <c r="N60" s="15" t="s">
        <v>45</v>
      </c>
      <c r="O60" s="14" t="s">
        <v>61</v>
      </c>
    </row>
    <row r="61" spans="3:25" x14ac:dyDescent="0.3">
      <c r="C61" t="s">
        <v>266</v>
      </c>
      <c r="D61" t="s">
        <v>270</v>
      </c>
      <c r="I61"/>
      <c r="M61" s="14" t="s">
        <v>274</v>
      </c>
      <c r="N61" s="15" t="s">
        <v>45</v>
      </c>
      <c r="O61" s="14" t="s">
        <v>61</v>
      </c>
    </row>
    <row r="62" spans="3:25" x14ac:dyDescent="0.3">
      <c r="C62" t="s">
        <v>269</v>
      </c>
      <c r="D62" t="s">
        <v>1379</v>
      </c>
      <c r="I62"/>
      <c r="M62" s="14" t="s">
        <v>276</v>
      </c>
      <c r="N62" s="15" t="s">
        <v>45</v>
      </c>
      <c r="O62" s="14" t="s">
        <v>61</v>
      </c>
    </row>
    <row r="63" spans="3:25" x14ac:dyDescent="0.3">
      <c r="C63" t="s">
        <v>272</v>
      </c>
      <c r="D63" t="s">
        <v>273</v>
      </c>
      <c r="I63"/>
      <c r="M63" s="14" t="s">
        <v>278</v>
      </c>
      <c r="N63" s="15" t="s">
        <v>45</v>
      </c>
      <c r="O63" s="14" t="s">
        <v>61</v>
      </c>
    </row>
    <row r="64" spans="3:25" x14ac:dyDescent="0.3">
      <c r="D64" t="s">
        <v>275</v>
      </c>
      <c r="I64"/>
      <c r="M64" s="14" t="s">
        <v>280</v>
      </c>
      <c r="N64" s="15" t="s">
        <v>45</v>
      </c>
      <c r="O64" s="14" t="s">
        <v>61</v>
      </c>
    </row>
    <row r="65" spans="4:15" x14ac:dyDescent="0.3">
      <c r="D65" t="s">
        <v>277</v>
      </c>
      <c r="I65"/>
      <c r="M65" s="14" t="s">
        <v>282</v>
      </c>
      <c r="N65" s="15" t="s">
        <v>45</v>
      </c>
      <c r="O65" s="14" t="s">
        <v>61</v>
      </c>
    </row>
    <row r="66" spans="4:15" x14ac:dyDescent="0.3">
      <c r="D66" t="s">
        <v>279</v>
      </c>
      <c r="I66"/>
      <c r="M66" s="14" t="s">
        <v>284</v>
      </c>
      <c r="N66" s="15" t="s">
        <v>45</v>
      </c>
      <c r="O66" s="14" t="s">
        <v>61</v>
      </c>
    </row>
    <row r="67" spans="4:15" x14ac:dyDescent="0.3">
      <c r="D67" t="s">
        <v>281</v>
      </c>
      <c r="I67"/>
      <c r="M67" s="14" t="s">
        <v>286</v>
      </c>
      <c r="N67" s="15" t="s">
        <v>45</v>
      </c>
      <c r="O67" s="14" t="s">
        <v>61</v>
      </c>
    </row>
    <row r="68" spans="4:15" x14ac:dyDescent="0.3">
      <c r="D68" t="s">
        <v>283</v>
      </c>
      <c r="I68"/>
      <c r="M68" s="14" t="s">
        <v>288</v>
      </c>
      <c r="N68" s="15" t="s">
        <v>45</v>
      </c>
      <c r="O68" s="14" t="s">
        <v>61</v>
      </c>
    </row>
    <row r="69" spans="4:15" x14ac:dyDescent="0.3">
      <c r="D69" t="s">
        <v>285</v>
      </c>
      <c r="I69"/>
      <c r="M69" s="14" t="s">
        <v>290</v>
      </c>
      <c r="N69" s="15" t="s">
        <v>45</v>
      </c>
      <c r="O69" s="14" t="s">
        <v>61</v>
      </c>
    </row>
    <row r="70" spans="4:15" x14ac:dyDescent="0.3">
      <c r="D70" t="s">
        <v>287</v>
      </c>
      <c r="I70"/>
      <c r="M70" s="14" t="s">
        <v>292</v>
      </c>
      <c r="N70" s="15" t="s">
        <v>45</v>
      </c>
      <c r="O70" s="14" t="s">
        <v>61</v>
      </c>
    </row>
    <row r="71" spans="4:15" x14ac:dyDescent="0.3">
      <c r="D71" t="s">
        <v>289</v>
      </c>
      <c r="I71"/>
      <c r="M71" s="14" t="s">
        <v>294</v>
      </c>
      <c r="N71" s="15" t="s">
        <v>45</v>
      </c>
      <c r="O71" s="14" t="s">
        <v>61</v>
      </c>
    </row>
    <row r="72" spans="4:15" x14ac:dyDescent="0.3">
      <c r="D72" t="s">
        <v>291</v>
      </c>
      <c r="I72"/>
      <c r="M72" s="14" t="s">
        <v>296</v>
      </c>
      <c r="N72" s="15" t="s">
        <v>45</v>
      </c>
      <c r="O72" s="14" t="s">
        <v>61</v>
      </c>
    </row>
    <row r="73" spans="4:15" x14ac:dyDescent="0.3">
      <c r="D73" t="s">
        <v>293</v>
      </c>
      <c r="I73"/>
      <c r="M73" s="14" t="s">
        <v>298</v>
      </c>
      <c r="N73" s="15" t="s">
        <v>45</v>
      </c>
      <c r="O73" s="14" t="s">
        <v>61</v>
      </c>
    </row>
    <row r="74" spans="4:15" x14ac:dyDescent="0.3">
      <c r="D74" t="s">
        <v>295</v>
      </c>
      <c r="I74"/>
      <c r="M74" s="14" t="s">
        <v>300</v>
      </c>
      <c r="N74" s="15" t="s">
        <v>45</v>
      </c>
      <c r="O74" s="14" t="s">
        <v>61</v>
      </c>
    </row>
    <row r="75" spans="4:15" x14ac:dyDescent="0.3">
      <c r="D75" t="s">
        <v>297</v>
      </c>
      <c r="I75"/>
      <c r="M75" s="14" t="s">
        <v>302</v>
      </c>
      <c r="N75" s="15" t="s">
        <v>45</v>
      </c>
      <c r="O75" s="14" t="s">
        <v>61</v>
      </c>
    </row>
    <row r="76" spans="4:15" x14ac:dyDescent="0.3">
      <c r="D76" t="s">
        <v>299</v>
      </c>
      <c r="I76"/>
      <c r="M76" s="14" t="s">
        <v>304</v>
      </c>
      <c r="N76" s="15" t="s">
        <v>45</v>
      </c>
      <c r="O76" s="14" t="s">
        <v>61</v>
      </c>
    </row>
    <row r="77" spans="4:15" x14ac:dyDescent="0.3">
      <c r="D77" t="s">
        <v>301</v>
      </c>
      <c r="I77"/>
      <c r="M77" s="14" t="s">
        <v>306</v>
      </c>
      <c r="N77" s="15" t="s">
        <v>45</v>
      </c>
      <c r="O77" s="14" t="s">
        <v>61</v>
      </c>
    </row>
    <row r="78" spans="4:15" x14ac:dyDescent="0.3">
      <c r="D78" t="s">
        <v>303</v>
      </c>
      <c r="I78"/>
      <c r="M78" s="14" t="s">
        <v>308</v>
      </c>
      <c r="N78" s="15" t="s">
        <v>45</v>
      </c>
      <c r="O78" s="14" t="s">
        <v>61</v>
      </c>
    </row>
    <row r="79" spans="4:15" x14ac:dyDescent="0.3">
      <c r="D79" t="s">
        <v>305</v>
      </c>
      <c r="I79"/>
      <c r="M79" s="14" t="s">
        <v>310</v>
      </c>
      <c r="N79" s="15" t="s">
        <v>45</v>
      </c>
      <c r="O79" s="14" t="s">
        <v>61</v>
      </c>
    </row>
    <row r="80" spans="4:15" x14ac:dyDescent="0.3">
      <c r="D80" t="s">
        <v>307</v>
      </c>
      <c r="I80"/>
      <c r="M80" s="14" t="s">
        <v>312</v>
      </c>
      <c r="N80" s="15" t="s">
        <v>45</v>
      </c>
      <c r="O80" s="14" t="s">
        <v>61</v>
      </c>
    </row>
    <row r="81" spans="4:15" x14ac:dyDescent="0.3">
      <c r="D81" t="s">
        <v>309</v>
      </c>
      <c r="I81"/>
      <c r="M81" s="14" t="s">
        <v>314</v>
      </c>
      <c r="N81" s="15" t="s">
        <v>45</v>
      </c>
      <c r="O81" s="14" t="s">
        <v>61</v>
      </c>
    </row>
    <row r="82" spans="4:15" x14ac:dyDescent="0.3">
      <c r="D82" t="s">
        <v>311</v>
      </c>
      <c r="I82"/>
      <c r="M82" s="14" t="s">
        <v>1569</v>
      </c>
      <c r="N82" s="15" t="s">
        <v>45</v>
      </c>
      <c r="O82" s="14" t="s">
        <v>61</v>
      </c>
    </row>
    <row r="83" spans="4:15" x14ac:dyDescent="0.3">
      <c r="D83" t="s">
        <v>313</v>
      </c>
      <c r="I83"/>
      <c r="M83" s="14" t="s">
        <v>317</v>
      </c>
      <c r="N83" s="15" t="s">
        <v>45</v>
      </c>
      <c r="O83" s="14" t="s">
        <v>61</v>
      </c>
    </row>
    <row r="84" spans="4:15" x14ac:dyDescent="0.3">
      <c r="D84" t="s">
        <v>315</v>
      </c>
      <c r="I84"/>
      <c r="M84" s="14" t="s">
        <v>319</v>
      </c>
      <c r="N84" s="15" t="s">
        <v>45</v>
      </c>
      <c r="O84" s="25" t="s">
        <v>61</v>
      </c>
    </row>
    <row r="85" spans="4:15" x14ac:dyDescent="0.3">
      <c r="D85" t="s">
        <v>316</v>
      </c>
      <c r="I85"/>
      <c r="M85" s="25" t="s">
        <v>321</v>
      </c>
      <c r="N85" s="15" t="s">
        <v>45</v>
      </c>
      <c r="O85" s="14" t="s">
        <v>61</v>
      </c>
    </row>
    <row r="86" spans="4:15" x14ac:dyDescent="0.3">
      <c r="D86" t="s">
        <v>318</v>
      </c>
      <c r="I86"/>
      <c r="M86" s="26" t="s">
        <v>323</v>
      </c>
      <c r="N86" s="15" t="s">
        <v>45</v>
      </c>
      <c r="O86" s="25" t="s">
        <v>61</v>
      </c>
    </row>
    <row r="87" spans="4:15" x14ac:dyDescent="0.3">
      <c r="D87" t="s">
        <v>320</v>
      </c>
      <c r="I87"/>
      <c r="M87" s="27" t="s">
        <v>326</v>
      </c>
      <c r="N87" s="15" t="s">
        <v>45</v>
      </c>
      <c r="O87" s="14" t="s">
        <v>61</v>
      </c>
    </row>
    <row r="88" spans="4:15" x14ac:dyDescent="0.3">
      <c r="D88" t="s">
        <v>322</v>
      </c>
      <c r="I88"/>
      <c r="M88" s="25" t="s">
        <v>328</v>
      </c>
      <c r="N88" s="15" t="s">
        <v>45</v>
      </c>
      <c r="O88" s="14" t="s">
        <v>61</v>
      </c>
    </row>
    <row r="89" spans="4:15" x14ac:dyDescent="0.3">
      <c r="D89" t="s">
        <v>325</v>
      </c>
      <c r="I89"/>
      <c r="M89" s="27" t="s">
        <v>330</v>
      </c>
      <c r="N89" s="15" t="s">
        <v>45</v>
      </c>
      <c r="O89" s="14" t="s">
        <v>61</v>
      </c>
    </row>
    <row r="90" spans="4:15" x14ac:dyDescent="0.3">
      <c r="D90" t="s">
        <v>327</v>
      </c>
      <c r="I90"/>
      <c r="M90" s="14" t="s">
        <v>332</v>
      </c>
      <c r="N90" s="15" t="s">
        <v>45</v>
      </c>
      <c r="O90" s="25" t="s">
        <v>61</v>
      </c>
    </row>
    <row r="91" spans="4:15" x14ac:dyDescent="0.3">
      <c r="D91" t="s">
        <v>329</v>
      </c>
      <c r="I91"/>
      <c r="M91" s="26" t="s">
        <v>334</v>
      </c>
      <c r="N91" s="15" t="s">
        <v>45</v>
      </c>
      <c r="O91" s="25" t="s">
        <v>61</v>
      </c>
    </row>
    <row r="92" spans="4:15" x14ac:dyDescent="0.3">
      <c r="D92" t="s">
        <v>331</v>
      </c>
      <c r="I92"/>
      <c r="M92" s="27" t="s">
        <v>336</v>
      </c>
      <c r="N92" s="15" t="s">
        <v>45</v>
      </c>
      <c r="O92" s="14" t="s">
        <v>61</v>
      </c>
    </row>
    <row r="93" spans="4:15" x14ac:dyDescent="0.3">
      <c r="D93" t="s">
        <v>333</v>
      </c>
      <c r="I93"/>
      <c r="M93" s="25" t="s">
        <v>338</v>
      </c>
      <c r="N93" s="15" t="s">
        <v>45</v>
      </c>
      <c r="O93" s="25" t="s">
        <v>160</v>
      </c>
    </row>
    <row r="94" spans="4:15" x14ac:dyDescent="0.3">
      <c r="D94" t="s">
        <v>335</v>
      </c>
      <c r="I94"/>
      <c r="M94" s="14" t="s">
        <v>340</v>
      </c>
      <c r="N94" s="15" t="s">
        <v>45</v>
      </c>
      <c r="O94" s="14" t="s">
        <v>160</v>
      </c>
    </row>
    <row r="95" spans="4:15" x14ac:dyDescent="0.3">
      <c r="D95" t="s">
        <v>337</v>
      </c>
      <c r="I95"/>
      <c r="M95" s="14" t="s">
        <v>342</v>
      </c>
      <c r="N95" s="15" t="s">
        <v>45</v>
      </c>
      <c r="O95" s="14" t="s">
        <v>160</v>
      </c>
    </row>
    <row r="96" spans="4:15" x14ac:dyDescent="0.3">
      <c r="D96" t="s">
        <v>339</v>
      </c>
      <c r="I96"/>
      <c r="M96" s="14" t="s">
        <v>343</v>
      </c>
      <c r="N96" s="15" t="s">
        <v>45</v>
      </c>
      <c r="O96" s="14" t="s">
        <v>160</v>
      </c>
    </row>
    <row r="97" spans="4:15" x14ac:dyDescent="0.3">
      <c r="D97" t="s">
        <v>341</v>
      </c>
      <c r="I97"/>
      <c r="M97" s="14" t="s">
        <v>344</v>
      </c>
      <c r="N97" s="15" t="s">
        <v>45</v>
      </c>
      <c r="O97" s="14" t="s">
        <v>160</v>
      </c>
    </row>
    <row r="98" spans="4:15" x14ac:dyDescent="0.3">
      <c r="I98"/>
      <c r="M98" s="14" t="s">
        <v>345</v>
      </c>
      <c r="N98" s="15" t="s">
        <v>45</v>
      </c>
      <c r="O98" s="14" t="s">
        <v>160</v>
      </c>
    </row>
    <row r="99" spans="4:15" x14ac:dyDescent="0.3">
      <c r="I99"/>
      <c r="M99" s="14" t="s">
        <v>346</v>
      </c>
      <c r="N99" s="15" t="s">
        <v>45</v>
      </c>
      <c r="O99" s="14" t="s">
        <v>160</v>
      </c>
    </row>
    <row r="100" spans="4:15" x14ac:dyDescent="0.3">
      <c r="I100"/>
      <c r="M100" s="14" t="s">
        <v>347</v>
      </c>
      <c r="N100" s="15" t="s">
        <v>45</v>
      </c>
      <c r="O100" s="14" t="s">
        <v>160</v>
      </c>
    </row>
    <row r="101" spans="4:15" x14ac:dyDescent="0.3">
      <c r="I101"/>
      <c r="M101" s="14" t="s">
        <v>348</v>
      </c>
      <c r="N101" s="15" t="s">
        <v>45</v>
      </c>
      <c r="O101" s="14" t="s">
        <v>160</v>
      </c>
    </row>
    <row r="102" spans="4:15" x14ac:dyDescent="0.3">
      <c r="I102"/>
      <c r="M102" s="14" t="s">
        <v>349</v>
      </c>
      <c r="N102" s="15" t="s">
        <v>45</v>
      </c>
      <c r="O102" s="14" t="s">
        <v>160</v>
      </c>
    </row>
    <row r="103" spans="4:15" x14ac:dyDescent="0.3">
      <c r="I103"/>
      <c r="M103" s="14" t="s">
        <v>350</v>
      </c>
      <c r="N103" s="15" t="s">
        <v>45</v>
      </c>
      <c r="O103" s="14" t="s">
        <v>160</v>
      </c>
    </row>
    <row r="104" spans="4:15" x14ac:dyDescent="0.3">
      <c r="I104"/>
      <c r="M104" s="14" t="s">
        <v>351</v>
      </c>
      <c r="N104" s="15" t="s">
        <v>45</v>
      </c>
      <c r="O104" s="14" t="s">
        <v>160</v>
      </c>
    </row>
    <row r="105" spans="4:15" x14ac:dyDescent="0.3">
      <c r="I105"/>
      <c r="M105" s="14" t="s">
        <v>352</v>
      </c>
      <c r="N105" s="15" t="s">
        <v>45</v>
      </c>
      <c r="O105" s="14" t="s">
        <v>215</v>
      </c>
    </row>
    <row r="106" spans="4:15" x14ac:dyDescent="0.3">
      <c r="I106"/>
      <c r="M106" s="14" t="s">
        <v>353</v>
      </c>
      <c r="N106" s="15" t="s">
        <v>45</v>
      </c>
      <c r="O106" s="14" t="s">
        <v>215</v>
      </c>
    </row>
    <row r="107" spans="4:15" x14ac:dyDescent="0.3">
      <c r="I107"/>
      <c r="M107" s="14" t="s">
        <v>354</v>
      </c>
      <c r="N107" s="15" t="s">
        <v>45</v>
      </c>
      <c r="O107" s="14" t="s">
        <v>215</v>
      </c>
    </row>
    <row r="108" spans="4:15" x14ac:dyDescent="0.3">
      <c r="I108"/>
      <c r="M108" s="14" t="s">
        <v>355</v>
      </c>
      <c r="N108" s="15" t="s">
        <v>45</v>
      </c>
      <c r="O108" s="14" t="s">
        <v>215</v>
      </c>
    </row>
    <row r="109" spans="4:15" x14ac:dyDescent="0.3">
      <c r="I109"/>
      <c r="M109" s="14" t="s">
        <v>356</v>
      </c>
      <c r="N109" s="15" t="s">
        <v>45</v>
      </c>
      <c r="O109" s="14" t="s">
        <v>215</v>
      </c>
    </row>
    <row r="110" spans="4:15" x14ac:dyDescent="0.3">
      <c r="I110"/>
      <c r="M110" s="14" t="s">
        <v>357</v>
      </c>
      <c r="N110" s="15" t="s">
        <v>45</v>
      </c>
      <c r="O110" s="14" t="s">
        <v>215</v>
      </c>
    </row>
    <row r="111" spans="4:15" x14ac:dyDescent="0.3">
      <c r="I111"/>
      <c r="M111" s="14" t="s">
        <v>358</v>
      </c>
      <c r="N111" s="15" t="s">
        <v>45</v>
      </c>
      <c r="O111" s="14" t="s">
        <v>215</v>
      </c>
    </row>
    <row r="112" spans="4:15" x14ac:dyDescent="0.3">
      <c r="I112"/>
      <c r="M112" s="14" t="s">
        <v>359</v>
      </c>
      <c r="N112" s="15" t="s">
        <v>45</v>
      </c>
      <c r="O112" s="14" t="s">
        <v>215</v>
      </c>
    </row>
    <row r="113" spans="9:15" x14ac:dyDescent="0.3">
      <c r="I113"/>
      <c r="M113" s="14" t="s">
        <v>360</v>
      </c>
      <c r="N113" s="15" t="s">
        <v>45</v>
      </c>
      <c r="O113" s="14" t="s">
        <v>215</v>
      </c>
    </row>
    <row r="114" spans="9:15" x14ac:dyDescent="0.3">
      <c r="I114"/>
      <c r="M114" s="14" t="s">
        <v>361</v>
      </c>
      <c r="N114" s="15" t="s">
        <v>45</v>
      </c>
      <c r="O114" s="14" t="s">
        <v>215</v>
      </c>
    </row>
    <row r="115" spans="9:15" x14ac:dyDescent="0.3">
      <c r="I115"/>
      <c r="M115" s="14" t="s">
        <v>362</v>
      </c>
      <c r="N115" s="15" t="s">
        <v>45</v>
      </c>
      <c r="O115" s="14" t="s">
        <v>215</v>
      </c>
    </row>
    <row r="116" spans="9:15" x14ac:dyDescent="0.3">
      <c r="I116"/>
      <c r="M116" s="14" t="s">
        <v>363</v>
      </c>
      <c r="N116" s="15" t="s">
        <v>45</v>
      </c>
      <c r="O116" s="14" t="s">
        <v>215</v>
      </c>
    </row>
    <row r="117" spans="9:15" x14ac:dyDescent="0.3">
      <c r="I117"/>
      <c r="M117" s="14" t="s">
        <v>364</v>
      </c>
      <c r="N117" s="15" t="s">
        <v>45</v>
      </c>
      <c r="O117" s="14" t="s">
        <v>215</v>
      </c>
    </row>
    <row r="118" spans="9:15" x14ac:dyDescent="0.3">
      <c r="I118"/>
      <c r="M118" s="14" t="s">
        <v>365</v>
      </c>
      <c r="N118" s="15" t="s">
        <v>45</v>
      </c>
      <c r="O118" s="14" t="s">
        <v>215</v>
      </c>
    </row>
    <row r="119" spans="9:15" x14ac:dyDescent="0.3">
      <c r="I119"/>
      <c r="M119" s="14" t="s">
        <v>366</v>
      </c>
      <c r="N119" s="15" t="s">
        <v>45</v>
      </c>
      <c r="O119" s="14" t="s">
        <v>215</v>
      </c>
    </row>
    <row r="120" spans="9:15" x14ac:dyDescent="0.3">
      <c r="I120"/>
      <c r="M120" s="14" t="s">
        <v>367</v>
      </c>
      <c r="N120" s="15" t="s">
        <v>45</v>
      </c>
      <c r="O120" s="14" t="s">
        <v>215</v>
      </c>
    </row>
    <row r="121" spans="9:15" x14ac:dyDescent="0.3">
      <c r="I121"/>
      <c r="M121" s="14" t="s">
        <v>368</v>
      </c>
      <c r="N121" s="15" t="s">
        <v>45</v>
      </c>
      <c r="O121" s="14" t="s">
        <v>215</v>
      </c>
    </row>
    <row r="122" spans="9:15" x14ac:dyDescent="0.3">
      <c r="I122"/>
      <c r="M122" s="14" t="s">
        <v>369</v>
      </c>
      <c r="N122" s="15" t="s">
        <v>45</v>
      </c>
      <c r="O122" s="14" t="s">
        <v>215</v>
      </c>
    </row>
    <row r="123" spans="9:15" x14ac:dyDescent="0.3">
      <c r="I123"/>
      <c r="M123" s="25" t="s">
        <v>370</v>
      </c>
      <c r="N123" s="15" t="s">
        <v>45</v>
      </c>
      <c r="O123" s="25" t="s">
        <v>215</v>
      </c>
    </row>
    <row r="124" spans="9:15" x14ac:dyDescent="0.3">
      <c r="I124"/>
      <c r="M124" s="14" t="s">
        <v>371</v>
      </c>
      <c r="N124" s="15" t="s">
        <v>45</v>
      </c>
      <c r="O124" s="14" t="s">
        <v>215</v>
      </c>
    </row>
    <row r="125" spans="9:15" x14ac:dyDescent="0.3">
      <c r="I125"/>
      <c r="M125" s="25" t="s">
        <v>372</v>
      </c>
      <c r="N125" s="15" t="s">
        <v>45</v>
      </c>
      <c r="O125" s="25" t="s">
        <v>215</v>
      </c>
    </row>
    <row r="126" spans="9:15" x14ac:dyDescent="0.3">
      <c r="I126"/>
      <c r="M126" s="14" t="s">
        <v>373</v>
      </c>
      <c r="N126" s="15" t="s">
        <v>45</v>
      </c>
      <c r="O126" s="14" t="s">
        <v>215</v>
      </c>
    </row>
    <row r="127" spans="9:15" x14ac:dyDescent="0.3">
      <c r="I127"/>
      <c r="M127" s="14" t="s">
        <v>374</v>
      </c>
      <c r="N127" s="15" t="s">
        <v>45</v>
      </c>
      <c r="O127" s="14" t="s">
        <v>215</v>
      </c>
    </row>
    <row r="128" spans="9:15" x14ac:dyDescent="0.3">
      <c r="I128"/>
      <c r="M128" s="14" t="s">
        <v>375</v>
      </c>
      <c r="N128" s="15" t="s">
        <v>45</v>
      </c>
      <c r="O128" s="14" t="s">
        <v>215</v>
      </c>
    </row>
    <row r="129" spans="9:15" x14ac:dyDescent="0.3">
      <c r="I129"/>
      <c r="M129" s="14" t="s">
        <v>1364</v>
      </c>
      <c r="N129" s="15" t="s">
        <v>45</v>
      </c>
      <c r="O129" s="14" t="s">
        <v>215</v>
      </c>
    </row>
    <row r="130" spans="9:15" x14ac:dyDescent="0.3">
      <c r="I130"/>
      <c r="M130" s="62" t="s">
        <v>376</v>
      </c>
      <c r="N130" s="15" t="s">
        <v>45</v>
      </c>
      <c r="O130" s="14" t="s">
        <v>61</v>
      </c>
    </row>
    <row r="131" spans="9:15" x14ac:dyDescent="0.3">
      <c r="I131"/>
      <c r="M131" s="14" t="s">
        <v>377</v>
      </c>
      <c r="N131" s="15" t="s">
        <v>45</v>
      </c>
      <c r="O131" s="25" t="s">
        <v>378</v>
      </c>
    </row>
    <row r="132" spans="9:15" x14ac:dyDescent="0.3">
      <c r="I132"/>
      <c r="M132" s="14" t="s">
        <v>379</v>
      </c>
      <c r="N132" s="15" t="s">
        <v>45</v>
      </c>
      <c r="O132" s="14" t="s">
        <v>324</v>
      </c>
    </row>
    <row r="133" spans="9:15" x14ac:dyDescent="0.3">
      <c r="I133"/>
      <c r="M133" s="14" t="s">
        <v>380</v>
      </c>
      <c r="N133" s="15" t="s">
        <v>45</v>
      </c>
      <c r="O133" s="14" t="s">
        <v>324</v>
      </c>
    </row>
    <row r="134" spans="9:15" x14ac:dyDescent="0.3">
      <c r="I134"/>
      <c r="M134" s="14" t="s">
        <v>382</v>
      </c>
      <c r="N134" s="15" t="s">
        <v>45</v>
      </c>
      <c r="O134" s="14" t="s">
        <v>324</v>
      </c>
    </row>
    <row r="135" spans="9:15" x14ac:dyDescent="0.3">
      <c r="I135"/>
      <c r="M135" s="14" t="s">
        <v>383</v>
      </c>
      <c r="N135" s="15" t="s">
        <v>45</v>
      </c>
      <c r="O135" s="14" t="s">
        <v>324</v>
      </c>
    </row>
    <row r="136" spans="9:15" x14ac:dyDescent="0.3">
      <c r="I136"/>
      <c r="M136" s="14" t="s">
        <v>384</v>
      </c>
      <c r="N136" s="15" t="s">
        <v>45</v>
      </c>
      <c r="O136" s="14" t="s">
        <v>324</v>
      </c>
    </row>
    <row r="137" spans="9:15" x14ac:dyDescent="0.3">
      <c r="I137"/>
      <c r="M137" s="14" t="s">
        <v>385</v>
      </c>
      <c r="N137" s="15" t="s">
        <v>45</v>
      </c>
      <c r="O137" s="14" t="s">
        <v>324</v>
      </c>
    </row>
    <row r="138" spans="9:15" x14ac:dyDescent="0.3">
      <c r="I138"/>
      <c r="M138" s="14" t="s">
        <v>386</v>
      </c>
      <c r="N138" s="15" t="s">
        <v>45</v>
      </c>
      <c r="O138" s="14" t="s">
        <v>324</v>
      </c>
    </row>
    <row r="139" spans="9:15" x14ac:dyDescent="0.3">
      <c r="I139"/>
      <c r="M139" s="14" t="s">
        <v>387</v>
      </c>
      <c r="N139" s="15" t="s">
        <v>45</v>
      </c>
      <c r="O139" s="14" t="s">
        <v>381</v>
      </c>
    </row>
    <row r="140" spans="9:15" x14ac:dyDescent="0.3">
      <c r="I140"/>
      <c r="M140" s="14" t="s">
        <v>388</v>
      </c>
      <c r="N140" s="15" t="s">
        <v>45</v>
      </c>
      <c r="O140" s="14" t="s">
        <v>381</v>
      </c>
    </row>
    <row r="141" spans="9:15" x14ac:dyDescent="0.3">
      <c r="I141"/>
      <c r="M141" s="14" t="s">
        <v>388</v>
      </c>
      <c r="N141" s="15" t="s">
        <v>45</v>
      </c>
      <c r="O141" s="14" t="s">
        <v>381</v>
      </c>
    </row>
    <row r="142" spans="9:15" x14ac:dyDescent="0.3">
      <c r="I142"/>
      <c r="M142" s="14" t="s">
        <v>389</v>
      </c>
      <c r="N142" s="15" t="s">
        <v>45</v>
      </c>
      <c r="O142" s="14" t="s">
        <v>381</v>
      </c>
    </row>
    <row r="143" spans="9:15" x14ac:dyDescent="0.3">
      <c r="I143"/>
      <c r="M143" s="14" t="s">
        <v>390</v>
      </c>
      <c r="N143" s="15" t="s">
        <v>45</v>
      </c>
      <c r="O143" s="14" t="s">
        <v>381</v>
      </c>
    </row>
    <row r="144" spans="9:15" x14ac:dyDescent="0.3">
      <c r="I144"/>
      <c r="M144" s="14" t="s">
        <v>391</v>
      </c>
      <c r="N144" s="15" t="s">
        <v>45</v>
      </c>
      <c r="O144" s="14" t="s">
        <v>381</v>
      </c>
    </row>
    <row r="145" spans="9:15" x14ac:dyDescent="0.3">
      <c r="I145"/>
      <c r="M145" s="14" t="s">
        <v>392</v>
      </c>
      <c r="N145" s="15" t="s">
        <v>45</v>
      </c>
      <c r="O145" s="14" t="s">
        <v>61</v>
      </c>
    </row>
    <row r="146" spans="9:15" x14ac:dyDescent="0.3">
      <c r="I146"/>
      <c r="M146" s="26" t="s">
        <v>393</v>
      </c>
      <c r="N146" s="15" t="s">
        <v>45</v>
      </c>
      <c r="O146" s="14" t="s">
        <v>324</v>
      </c>
    </row>
    <row r="147" spans="9:15" x14ac:dyDescent="0.3">
      <c r="I147"/>
      <c r="M147" s="27" t="s">
        <v>394</v>
      </c>
      <c r="N147" s="15" t="s">
        <v>45</v>
      </c>
      <c r="O147" s="14" t="s">
        <v>324</v>
      </c>
    </row>
    <row r="148" spans="9:15" x14ac:dyDescent="0.3">
      <c r="I148"/>
      <c r="M148" s="14" t="s">
        <v>395</v>
      </c>
      <c r="N148" s="15" t="s">
        <v>45</v>
      </c>
      <c r="O148" s="14" t="s">
        <v>324</v>
      </c>
    </row>
    <row r="149" spans="9:15" x14ac:dyDescent="0.3">
      <c r="I149"/>
      <c r="M149" s="14" t="s">
        <v>396</v>
      </c>
      <c r="N149" s="15" t="s">
        <v>45</v>
      </c>
      <c r="O149" s="14" t="s">
        <v>397</v>
      </c>
    </row>
    <row r="150" spans="9:15" x14ac:dyDescent="0.3">
      <c r="I150"/>
      <c r="M150" s="14" t="s">
        <v>317</v>
      </c>
      <c r="N150" s="15" t="s">
        <v>45</v>
      </c>
      <c r="O150" s="14" t="s">
        <v>61</v>
      </c>
    </row>
    <row r="151" spans="9:15" x14ac:dyDescent="0.3">
      <c r="I151"/>
      <c r="M151" s="14" t="s">
        <v>317</v>
      </c>
      <c r="N151" s="15" t="s">
        <v>45</v>
      </c>
      <c r="O151" s="25" t="s">
        <v>1372</v>
      </c>
    </row>
    <row r="152" spans="9:15" x14ac:dyDescent="0.3">
      <c r="I152"/>
      <c r="M152" s="62" t="s">
        <v>1381</v>
      </c>
      <c r="N152" s="15" t="s">
        <v>45</v>
      </c>
      <c r="O152" s="62" t="s">
        <v>61</v>
      </c>
    </row>
    <row r="153" spans="9:15" x14ac:dyDescent="0.3">
      <c r="I153"/>
      <c r="M153" s="62" t="s">
        <v>1563</v>
      </c>
      <c r="N153" s="15" t="s">
        <v>45</v>
      </c>
      <c r="O153" s="62" t="s">
        <v>61</v>
      </c>
    </row>
    <row r="154" spans="9:15" x14ac:dyDescent="0.3">
      <c r="I154"/>
      <c r="M154" s="62"/>
      <c r="N154" s="15"/>
      <c r="O154" s="62"/>
    </row>
    <row r="155" spans="9:15" x14ac:dyDescent="0.3">
      <c r="I155"/>
      <c r="M155" s="25"/>
      <c r="N155" s="15"/>
      <c r="O155" s="25"/>
    </row>
    <row r="156" spans="9:15" x14ac:dyDescent="0.3">
      <c r="I156"/>
      <c r="M156" s="28" t="s">
        <v>398</v>
      </c>
      <c r="N156" s="29" t="s">
        <v>62</v>
      </c>
      <c r="O156" s="25" t="s">
        <v>399</v>
      </c>
    </row>
    <row r="157" spans="9:15" x14ac:dyDescent="0.3">
      <c r="I157"/>
      <c r="M157" s="14" t="s">
        <v>400</v>
      </c>
      <c r="N157" s="29" t="s">
        <v>62</v>
      </c>
      <c r="O157" s="14" t="s">
        <v>401</v>
      </c>
    </row>
    <row r="158" spans="9:15" x14ac:dyDescent="0.3">
      <c r="I158"/>
      <c r="M158" s="14" t="s">
        <v>402</v>
      </c>
      <c r="N158" s="29" t="s">
        <v>62</v>
      </c>
      <c r="O158" s="14" t="s">
        <v>401</v>
      </c>
    </row>
    <row r="159" spans="9:15" x14ac:dyDescent="0.3">
      <c r="I159"/>
      <c r="M159" s="25" t="s">
        <v>403</v>
      </c>
      <c r="N159" s="29" t="s">
        <v>62</v>
      </c>
      <c r="O159" s="14" t="s">
        <v>401</v>
      </c>
    </row>
    <row r="160" spans="9:15" x14ac:dyDescent="0.3">
      <c r="I160"/>
      <c r="M160" s="14" t="s">
        <v>404</v>
      </c>
      <c r="N160" s="29" t="s">
        <v>62</v>
      </c>
      <c r="O160" s="14" t="s">
        <v>401</v>
      </c>
    </row>
    <row r="161" spans="9:15" x14ac:dyDescent="0.3">
      <c r="I161"/>
      <c r="M161" s="14" t="s">
        <v>405</v>
      </c>
      <c r="N161" s="29" t="s">
        <v>62</v>
      </c>
      <c r="O161" s="14" t="s">
        <v>401</v>
      </c>
    </row>
    <row r="162" spans="9:15" x14ac:dyDescent="0.3">
      <c r="I162"/>
      <c r="M162" s="14" t="s">
        <v>406</v>
      </c>
      <c r="N162" s="29" t="s">
        <v>62</v>
      </c>
      <c r="O162" s="14" t="s">
        <v>401</v>
      </c>
    </row>
    <row r="163" spans="9:15" x14ac:dyDescent="0.3">
      <c r="I163"/>
      <c r="M163" s="25" t="s">
        <v>407</v>
      </c>
      <c r="N163" s="29" t="s">
        <v>62</v>
      </c>
      <c r="O163" s="14" t="s">
        <v>401</v>
      </c>
    </row>
    <row r="164" spans="9:15" x14ac:dyDescent="0.3">
      <c r="I164"/>
      <c r="M164" s="14" t="s">
        <v>408</v>
      </c>
      <c r="N164" s="29" t="s">
        <v>62</v>
      </c>
      <c r="O164" s="14" t="s">
        <v>401</v>
      </c>
    </row>
    <row r="165" spans="9:15" x14ac:dyDescent="0.3">
      <c r="I165"/>
      <c r="M165" s="14" t="s">
        <v>409</v>
      </c>
      <c r="N165" s="29" t="s">
        <v>62</v>
      </c>
      <c r="O165" s="14" t="s">
        <v>401</v>
      </c>
    </row>
    <row r="166" spans="9:15" x14ac:dyDescent="0.3">
      <c r="I166"/>
      <c r="M166" s="25" t="s">
        <v>410</v>
      </c>
      <c r="N166" s="29" t="s">
        <v>62</v>
      </c>
      <c r="O166" s="14" t="s">
        <v>401</v>
      </c>
    </row>
    <row r="167" spans="9:15" x14ac:dyDescent="0.3">
      <c r="I167"/>
      <c r="M167" s="14" t="s">
        <v>411</v>
      </c>
      <c r="N167" s="29" t="s">
        <v>62</v>
      </c>
      <c r="O167" s="14" t="s">
        <v>401</v>
      </c>
    </row>
    <row r="168" spans="9:15" x14ac:dyDescent="0.3">
      <c r="I168"/>
      <c r="M168" s="14" t="s">
        <v>412</v>
      </c>
      <c r="N168" s="29" t="s">
        <v>62</v>
      </c>
      <c r="O168" s="14" t="s">
        <v>401</v>
      </c>
    </row>
    <row r="169" spans="9:15" x14ac:dyDescent="0.3">
      <c r="I169"/>
      <c r="M169" s="14" t="s">
        <v>413</v>
      </c>
      <c r="N169" s="29" t="s">
        <v>62</v>
      </c>
      <c r="O169" s="14" t="s">
        <v>401</v>
      </c>
    </row>
    <row r="170" spans="9:15" x14ac:dyDescent="0.3">
      <c r="I170"/>
      <c r="M170" s="14" t="s">
        <v>414</v>
      </c>
      <c r="N170" s="29" t="s">
        <v>62</v>
      </c>
      <c r="O170" s="14" t="s">
        <v>401</v>
      </c>
    </row>
    <row r="171" spans="9:15" x14ac:dyDescent="0.3">
      <c r="I171"/>
      <c r="M171" s="28" t="s">
        <v>415</v>
      </c>
      <c r="N171" s="29" t="s">
        <v>62</v>
      </c>
      <c r="O171" s="25" t="s">
        <v>401</v>
      </c>
    </row>
    <row r="172" spans="9:15" x14ac:dyDescent="0.3">
      <c r="I172"/>
      <c r="M172" s="28" t="s">
        <v>416</v>
      </c>
      <c r="N172" s="29" t="s">
        <v>62</v>
      </c>
      <c r="O172" s="14" t="s">
        <v>401</v>
      </c>
    </row>
    <row r="173" spans="9:15" x14ac:dyDescent="0.3">
      <c r="I173"/>
      <c r="M173" s="14" t="s">
        <v>417</v>
      </c>
      <c r="N173" s="29" t="s">
        <v>62</v>
      </c>
      <c r="O173" s="14" t="s">
        <v>401</v>
      </c>
    </row>
    <row r="174" spans="9:15" x14ac:dyDescent="0.3">
      <c r="I174"/>
      <c r="M174" s="14" t="s">
        <v>418</v>
      </c>
      <c r="N174" s="29" t="s">
        <v>62</v>
      </c>
      <c r="O174" s="14" t="s">
        <v>401</v>
      </c>
    </row>
    <row r="175" spans="9:15" x14ac:dyDescent="0.3">
      <c r="I175"/>
      <c r="M175" s="25" t="s">
        <v>419</v>
      </c>
      <c r="N175" s="29" t="s">
        <v>62</v>
      </c>
      <c r="O175" s="14" t="s">
        <v>401</v>
      </c>
    </row>
    <row r="176" spans="9:15" x14ac:dyDescent="0.3">
      <c r="I176"/>
      <c r="M176" s="14" t="s">
        <v>420</v>
      </c>
      <c r="N176" s="29" t="s">
        <v>62</v>
      </c>
      <c r="O176" s="14" t="s">
        <v>401</v>
      </c>
    </row>
    <row r="177" spans="9:15" x14ac:dyDescent="0.3">
      <c r="I177"/>
      <c r="M177" s="14" t="s">
        <v>421</v>
      </c>
      <c r="N177" s="29" t="s">
        <v>62</v>
      </c>
      <c r="O177" s="14" t="s">
        <v>401</v>
      </c>
    </row>
    <row r="178" spans="9:15" x14ac:dyDescent="0.3">
      <c r="I178"/>
      <c r="M178" s="14" t="s">
        <v>422</v>
      </c>
      <c r="N178" s="29" t="s">
        <v>62</v>
      </c>
      <c r="O178" s="14" t="s">
        <v>401</v>
      </c>
    </row>
    <row r="179" spans="9:15" x14ac:dyDescent="0.3">
      <c r="I179"/>
      <c r="M179" s="30" t="s">
        <v>423</v>
      </c>
      <c r="N179" s="29" t="s">
        <v>62</v>
      </c>
      <c r="O179" s="25" t="s">
        <v>401</v>
      </c>
    </row>
    <row r="180" spans="9:15" x14ac:dyDescent="0.3">
      <c r="I180"/>
      <c r="M180" s="31" t="s">
        <v>424</v>
      </c>
      <c r="N180" s="29" t="s">
        <v>62</v>
      </c>
      <c r="O180" s="14" t="s">
        <v>401</v>
      </c>
    </row>
    <row r="181" spans="9:15" x14ac:dyDescent="0.3">
      <c r="I181"/>
      <c r="M181" s="28" t="s">
        <v>425</v>
      </c>
      <c r="N181" s="29" t="s">
        <v>62</v>
      </c>
      <c r="O181" s="25" t="s">
        <v>401</v>
      </c>
    </row>
    <row r="182" spans="9:15" x14ac:dyDescent="0.3">
      <c r="I182"/>
      <c r="M182" s="14" t="s">
        <v>426</v>
      </c>
      <c r="N182" s="29" t="s">
        <v>62</v>
      </c>
      <c r="O182" s="14" t="s">
        <v>427</v>
      </c>
    </row>
    <row r="183" spans="9:15" x14ac:dyDescent="0.3">
      <c r="I183"/>
      <c r="M183" s="14" t="s">
        <v>428</v>
      </c>
      <c r="N183" s="29" t="s">
        <v>62</v>
      </c>
      <c r="O183" s="14" t="s">
        <v>427</v>
      </c>
    </row>
    <row r="184" spans="9:15" x14ac:dyDescent="0.3">
      <c r="I184"/>
      <c r="M184" s="14" t="s">
        <v>429</v>
      </c>
      <c r="N184" s="29" t="s">
        <v>62</v>
      </c>
      <c r="O184" s="14" t="s">
        <v>427</v>
      </c>
    </row>
    <row r="185" spans="9:15" x14ac:dyDescent="0.3">
      <c r="I185"/>
      <c r="M185" s="14" t="s">
        <v>430</v>
      </c>
      <c r="N185" s="29" t="s">
        <v>62</v>
      </c>
      <c r="O185" s="14" t="s">
        <v>427</v>
      </c>
    </row>
    <row r="186" spans="9:15" x14ac:dyDescent="0.3">
      <c r="I186"/>
      <c r="M186" s="14" t="s">
        <v>431</v>
      </c>
      <c r="N186" s="29" t="s">
        <v>62</v>
      </c>
      <c r="O186" s="14" t="s">
        <v>432</v>
      </c>
    </row>
    <row r="187" spans="9:15" x14ac:dyDescent="0.3">
      <c r="I187"/>
      <c r="M187" s="25" t="s">
        <v>431</v>
      </c>
      <c r="N187" s="29" t="s">
        <v>62</v>
      </c>
      <c r="O187" s="14" t="s">
        <v>432</v>
      </c>
    </row>
    <row r="188" spans="9:15" x14ac:dyDescent="0.3">
      <c r="I188"/>
      <c r="M188" s="25" t="s">
        <v>433</v>
      </c>
      <c r="N188" s="29" t="s">
        <v>62</v>
      </c>
      <c r="O188" s="14" t="s">
        <v>432</v>
      </c>
    </row>
    <row r="189" spans="9:15" x14ac:dyDescent="0.3">
      <c r="I189"/>
      <c r="M189" s="14" t="s">
        <v>434</v>
      </c>
      <c r="N189" s="29" t="s">
        <v>62</v>
      </c>
      <c r="O189" s="14" t="s">
        <v>432</v>
      </c>
    </row>
    <row r="190" spans="9:15" x14ac:dyDescent="0.3">
      <c r="I190"/>
      <c r="M190" s="14" t="s">
        <v>435</v>
      </c>
      <c r="N190" s="29" t="s">
        <v>62</v>
      </c>
      <c r="O190" s="14" t="s">
        <v>432</v>
      </c>
    </row>
    <row r="191" spans="9:15" x14ac:dyDescent="0.3">
      <c r="I191"/>
      <c r="M191" s="28" t="s">
        <v>436</v>
      </c>
      <c r="N191" s="29" t="s">
        <v>62</v>
      </c>
      <c r="O191" s="14" t="s">
        <v>432</v>
      </c>
    </row>
    <row r="192" spans="9:15" x14ac:dyDescent="0.3">
      <c r="I192"/>
      <c r="M192" s="14" t="s">
        <v>437</v>
      </c>
      <c r="N192" s="29" t="s">
        <v>62</v>
      </c>
      <c r="O192" s="14" t="s">
        <v>432</v>
      </c>
    </row>
    <row r="193" spans="9:15" x14ac:dyDescent="0.3">
      <c r="I193"/>
      <c r="M193" s="14" t="s">
        <v>438</v>
      </c>
      <c r="N193" s="29" t="s">
        <v>62</v>
      </c>
      <c r="O193" s="14" t="s">
        <v>432</v>
      </c>
    </row>
    <row r="194" spans="9:15" x14ac:dyDescent="0.3">
      <c r="I194"/>
      <c r="M194" s="14" t="s">
        <v>439</v>
      </c>
      <c r="N194" s="29" t="s">
        <v>62</v>
      </c>
      <c r="O194" s="14" t="s">
        <v>432</v>
      </c>
    </row>
    <row r="195" spans="9:15" x14ac:dyDescent="0.3">
      <c r="I195"/>
      <c r="M195" s="14" t="s">
        <v>440</v>
      </c>
      <c r="N195" s="29" t="s">
        <v>62</v>
      </c>
      <c r="O195" s="14" t="s">
        <v>432</v>
      </c>
    </row>
    <row r="196" spans="9:15" x14ac:dyDescent="0.3">
      <c r="I196"/>
      <c r="M196" s="14" t="s">
        <v>441</v>
      </c>
      <c r="N196" s="29" t="s">
        <v>62</v>
      </c>
      <c r="O196" s="14" t="s">
        <v>432</v>
      </c>
    </row>
    <row r="197" spans="9:15" x14ac:dyDescent="0.3">
      <c r="I197"/>
      <c r="M197" s="14" t="s">
        <v>442</v>
      </c>
      <c r="N197" s="29" t="s">
        <v>62</v>
      </c>
      <c r="O197" s="14" t="s">
        <v>432</v>
      </c>
    </row>
    <row r="198" spans="9:15" x14ac:dyDescent="0.3">
      <c r="I198"/>
      <c r="M198" s="14" t="s">
        <v>443</v>
      </c>
      <c r="N198" s="29" t="s">
        <v>62</v>
      </c>
      <c r="O198" s="14" t="s">
        <v>432</v>
      </c>
    </row>
    <row r="199" spans="9:15" x14ac:dyDescent="0.3">
      <c r="I199"/>
      <c r="M199" s="14" t="s">
        <v>1570</v>
      </c>
      <c r="N199" s="29" t="s">
        <v>62</v>
      </c>
      <c r="O199" s="14" t="s">
        <v>432</v>
      </c>
    </row>
    <row r="200" spans="9:15" x14ac:dyDescent="0.3">
      <c r="I200"/>
      <c r="M200" s="14" t="s">
        <v>444</v>
      </c>
      <c r="N200" s="29" t="s">
        <v>62</v>
      </c>
      <c r="O200" s="14" t="s">
        <v>432</v>
      </c>
    </row>
    <row r="201" spans="9:15" x14ac:dyDescent="0.3">
      <c r="I201"/>
      <c r="M201" s="14" t="s">
        <v>445</v>
      </c>
      <c r="N201" s="29" t="s">
        <v>62</v>
      </c>
      <c r="O201" s="14" t="s">
        <v>432</v>
      </c>
    </row>
    <row r="202" spans="9:15" x14ac:dyDescent="0.3">
      <c r="I202"/>
      <c r="M202" s="14" t="s">
        <v>446</v>
      </c>
      <c r="N202" s="29" t="s">
        <v>62</v>
      </c>
      <c r="O202" s="14" t="s">
        <v>432</v>
      </c>
    </row>
    <row r="203" spans="9:15" x14ac:dyDescent="0.3">
      <c r="I203"/>
      <c r="M203" s="31" t="s">
        <v>447</v>
      </c>
      <c r="N203" s="29" t="s">
        <v>62</v>
      </c>
      <c r="O203" s="14" t="s">
        <v>432</v>
      </c>
    </row>
    <row r="204" spans="9:15" x14ac:dyDescent="0.3">
      <c r="I204"/>
      <c r="M204" s="14" t="s">
        <v>448</v>
      </c>
      <c r="N204" s="29" t="s">
        <v>62</v>
      </c>
      <c r="O204" s="14" t="s">
        <v>432</v>
      </c>
    </row>
    <row r="205" spans="9:15" x14ac:dyDescent="0.3">
      <c r="I205"/>
      <c r="M205" s="28" t="s">
        <v>449</v>
      </c>
      <c r="N205" s="29" t="s">
        <v>62</v>
      </c>
      <c r="O205" s="14" t="s">
        <v>432</v>
      </c>
    </row>
    <row r="206" spans="9:15" x14ac:dyDescent="0.3">
      <c r="I206"/>
      <c r="M206" s="14" t="s">
        <v>450</v>
      </c>
      <c r="N206" s="29" t="s">
        <v>62</v>
      </c>
      <c r="O206" s="14" t="s">
        <v>432</v>
      </c>
    </row>
    <row r="207" spans="9:15" x14ac:dyDescent="0.3">
      <c r="I207"/>
      <c r="M207" s="25" t="s">
        <v>451</v>
      </c>
      <c r="N207" s="29" t="s">
        <v>62</v>
      </c>
      <c r="O207" s="14" t="s">
        <v>432</v>
      </c>
    </row>
    <row r="208" spans="9:15" x14ac:dyDescent="0.3">
      <c r="I208"/>
      <c r="M208" s="25" t="s">
        <v>452</v>
      </c>
      <c r="N208" s="29" t="s">
        <v>62</v>
      </c>
      <c r="O208" s="14" t="s">
        <v>432</v>
      </c>
    </row>
    <row r="209" spans="9:15" x14ac:dyDescent="0.3">
      <c r="I209"/>
      <c r="M209" s="14" t="s">
        <v>453</v>
      </c>
      <c r="N209" s="29" t="s">
        <v>62</v>
      </c>
      <c r="O209" s="25" t="s">
        <v>432</v>
      </c>
    </row>
    <row r="210" spans="9:15" x14ac:dyDescent="0.3">
      <c r="I210"/>
      <c r="M210" s="28" t="s">
        <v>454</v>
      </c>
      <c r="N210" s="29" t="s">
        <v>62</v>
      </c>
      <c r="O210" s="25" t="s">
        <v>432</v>
      </c>
    </row>
    <row r="211" spans="9:15" x14ac:dyDescent="0.3">
      <c r="I211"/>
      <c r="M211" s="28" t="s">
        <v>455</v>
      </c>
      <c r="N211" s="29" t="s">
        <v>62</v>
      </c>
      <c r="O211" s="25" t="s">
        <v>432</v>
      </c>
    </row>
    <row r="212" spans="9:15" x14ac:dyDescent="0.3">
      <c r="I212"/>
      <c r="M212" s="28" t="s">
        <v>456</v>
      </c>
      <c r="N212" s="29" t="s">
        <v>62</v>
      </c>
      <c r="O212" s="25" t="s">
        <v>432</v>
      </c>
    </row>
    <row r="213" spans="9:15" x14ac:dyDescent="0.3">
      <c r="I213"/>
      <c r="M213" s="28" t="s">
        <v>457</v>
      </c>
      <c r="N213" s="29" t="s">
        <v>62</v>
      </c>
      <c r="O213" s="25" t="s">
        <v>432</v>
      </c>
    </row>
    <row r="214" spans="9:15" x14ac:dyDescent="0.3">
      <c r="I214"/>
      <c r="M214" s="28" t="s">
        <v>458</v>
      </c>
      <c r="N214" s="29" t="s">
        <v>62</v>
      </c>
      <c r="O214" s="25" t="s">
        <v>432</v>
      </c>
    </row>
    <row r="215" spans="9:15" x14ac:dyDescent="0.3">
      <c r="I215"/>
      <c r="M215" s="28" t="s">
        <v>459</v>
      </c>
      <c r="N215" s="29" t="s">
        <v>62</v>
      </c>
      <c r="O215" s="25" t="s">
        <v>432</v>
      </c>
    </row>
    <row r="216" spans="9:15" x14ac:dyDescent="0.3">
      <c r="I216"/>
      <c r="M216" s="28" t="s">
        <v>460</v>
      </c>
      <c r="N216" s="29" t="s">
        <v>62</v>
      </c>
      <c r="O216" s="25" t="s">
        <v>432</v>
      </c>
    </row>
    <row r="217" spans="9:15" x14ac:dyDescent="0.3">
      <c r="I217"/>
      <c r="M217" s="14" t="s">
        <v>461</v>
      </c>
      <c r="N217" s="29" t="s">
        <v>62</v>
      </c>
      <c r="O217" s="14" t="s">
        <v>432</v>
      </c>
    </row>
    <row r="218" spans="9:15" x14ac:dyDescent="0.3">
      <c r="I218"/>
      <c r="M218" s="14" t="s">
        <v>462</v>
      </c>
      <c r="N218" s="29" t="s">
        <v>62</v>
      </c>
      <c r="O218" s="14" t="s">
        <v>432</v>
      </c>
    </row>
    <row r="219" spans="9:15" x14ac:dyDescent="0.3">
      <c r="I219"/>
      <c r="M219" s="31" t="s">
        <v>463</v>
      </c>
      <c r="N219" s="29" t="s">
        <v>62</v>
      </c>
      <c r="O219" s="25" t="s">
        <v>432</v>
      </c>
    </row>
    <row r="220" spans="9:15" x14ac:dyDescent="0.3">
      <c r="I220"/>
      <c r="M220" s="31" t="s">
        <v>464</v>
      </c>
      <c r="N220" s="29" t="s">
        <v>62</v>
      </c>
      <c r="O220" s="25" t="s">
        <v>432</v>
      </c>
    </row>
    <row r="221" spans="9:15" x14ac:dyDescent="0.3">
      <c r="I221"/>
      <c r="M221" s="31" t="s">
        <v>465</v>
      </c>
      <c r="N221" s="29" t="s">
        <v>62</v>
      </c>
      <c r="O221" s="14" t="s">
        <v>432</v>
      </c>
    </row>
    <row r="222" spans="9:15" x14ac:dyDescent="0.3">
      <c r="I222"/>
      <c r="M222" s="26" t="s">
        <v>466</v>
      </c>
      <c r="N222" s="29" t="s">
        <v>62</v>
      </c>
      <c r="O222" s="14" t="s">
        <v>432</v>
      </c>
    </row>
    <row r="223" spans="9:15" x14ac:dyDescent="0.3">
      <c r="I223"/>
      <c r="M223" s="28" t="s">
        <v>468</v>
      </c>
      <c r="N223" s="29" t="s">
        <v>62</v>
      </c>
      <c r="O223" s="25" t="s">
        <v>432</v>
      </c>
    </row>
    <row r="224" spans="9:15" x14ac:dyDescent="0.3">
      <c r="I224"/>
      <c r="M224" s="28" t="s">
        <v>469</v>
      </c>
      <c r="N224" s="29" t="s">
        <v>62</v>
      </c>
      <c r="O224" s="25" t="s">
        <v>432</v>
      </c>
    </row>
    <row r="225" spans="9:15" x14ac:dyDescent="0.3">
      <c r="I225"/>
      <c r="M225" s="28" t="s">
        <v>470</v>
      </c>
      <c r="N225" s="29" t="s">
        <v>62</v>
      </c>
      <c r="O225" s="14" t="s">
        <v>432</v>
      </c>
    </row>
    <row r="226" spans="9:15" x14ac:dyDescent="0.3">
      <c r="I226"/>
      <c r="M226" s="28" t="s">
        <v>471</v>
      </c>
      <c r="N226" s="29" t="s">
        <v>62</v>
      </c>
      <c r="O226" s="14" t="s">
        <v>432</v>
      </c>
    </row>
    <row r="227" spans="9:15" x14ac:dyDescent="0.3">
      <c r="I227"/>
      <c r="M227" s="14" t="s">
        <v>472</v>
      </c>
      <c r="N227" s="29" t="s">
        <v>62</v>
      </c>
      <c r="O227" s="14" t="s">
        <v>432</v>
      </c>
    </row>
    <row r="228" spans="9:15" x14ac:dyDescent="0.3">
      <c r="I228"/>
      <c r="M228" s="26" t="s">
        <v>473</v>
      </c>
      <c r="N228" s="29" t="s">
        <v>62</v>
      </c>
      <c r="O228" s="14" t="s">
        <v>432</v>
      </c>
    </row>
    <row r="229" spans="9:15" x14ac:dyDescent="0.3">
      <c r="I229"/>
      <c r="M229" s="32" t="s">
        <v>474</v>
      </c>
      <c r="N229" s="29" t="s">
        <v>62</v>
      </c>
      <c r="O229" s="14" t="s">
        <v>432</v>
      </c>
    </row>
    <row r="230" spans="9:15" x14ac:dyDescent="0.3">
      <c r="I230"/>
      <c r="M230" s="14" t="s">
        <v>475</v>
      </c>
      <c r="N230" s="29" t="s">
        <v>62</v>
      </c>
      <c r="O230" s="14" t="s">
        <v>432</v>
      </c>
    </row>
    <row r="231" spans="9:15" x14ac:dyDescent="0.3">
      <c r="I231"/>
      <c r="M231" s="14" t="s">
        <v>476</v>
      </c>
      <c r="N231" s="29" t="s">
        <v>62</v>
      </c>
      <c r="O231" s="14" t="s">
        <v>432</v>
      </c>
    </row>
    <row r="232" spans="9:15" x14ac:dyDescent="0.3">
      <c r="I232"/>
      <c r="M232" s="14" t="s">
        <v>477</v>
      </c>
      <c r="N232" s="29" t="s">
        <v>62</v>
      </c>
      <c r="O232" s="14" t="s">
        <v>432</v>
      </c>
    </row>
    <row r="233" spans="9:15" x14ac:dyDescent="0.3">
      <c r="I233"/>
      <c r="M233" s="30" t="s">
        <v>478</v>
      </c>
      <c r="N233" s="29" t="s">
        <v>62</v>
      </c>
      <c r="O233" s="14" t="s">
        <v>432</v>
      </c>
    </row>
    <row r="234" spans="9:15" x14ac:dyDescent="0.3">
      <c r="I234"/>
      <c r="M234" s="14" t="s">
        <v>479</v>
      </c>
      <c r="N234" s="29" t="s">
        <v>62</v>
      </c>
      <c r="O234" s="14" t="s">
        <v>432</v>
      </c>
    </row>
    <row r="235" spans="9:15" x14ac:dyDescent="0.3">
      <c r="I235"/>
      <c r="M235" s="14" t="s">
        <v>480</v>
      </c>
      <c r="N235" s="29" t="s">
        <v>62</v>
      </c>
      <c r="O235" s="14" t="s">
        <v>432</v>
      </c>
    </row>
    <row r="236" spans="9:15" x14ac:dyDescent="0.3">
      <c r="I236"/>
      <c r="M236" s="14" t="s">
        <v>481</v>
      </c>
      <c r="N236" s="29" t="s">
        <v>62</v>
      </c>
      <c r="O236" s="14" t="s">
        <v>432</v>
      </c>
    </row>
    <row r="237" spans="9:15" x14ac:dyDescent="0.3">
      <c r="I237"/>
      <c r="M237" s="14" t="s">
        <v>482</v>
      </c>
      <c r="N237" s="29" t="s">
        <v>62</v>
      </c>
      <c r="O237" s="14" t="s">
        <v>432</v>
      </c>
    </row>
    <row r="238" spans="9:15" x14ac:dyDescent="0.3">
      <c r="I238"/>
      <c r="M238" s="14" t="s">
        <v>483</v>
      </c>
      <c r="N238" s="29" t="s">
        <v>62</v>
      </c>
      <c r="O238" s="14" t="s">
        <v>432</v>
      </c>
    </row>
    <row r="239" spans="9:15" x14ac:dyDescent="0.3">
      <c r="I239"/>
      <c r="M239" s="14" t="s">
        <v>484</v>
      </c>
      <c r="N239" s="29" t="s">
        <v>62</v>
      </c>
      <c r="O239" s="14" t="s">
        <v>432</v>
      </c>
    </row>
    <row r="240" spans="9:15" x14ac:dyDescent="0.3">
      <c r="I240"/>
      <c r="M240" s="14" t="s">
        <v>485</v>
      </c>
      <c r="N240" s="29" t="s">
        <v>62</v>
      </c>
      <c r="O240" s="14" t="s">
        <v>432</v>
      </c>
    </row>
    <row r="241" spans="9:15" x14ac:dyDescent="0.3">
      <c r="I241"/>
      <c r="M241" s="14" t="s">
        <v>486</v>
      </c>
      <c r="N241" s="29" t="s">
        <v>62</v>
      </c>
      <c r="O241" s="14" t="s">
        <v>432</v>
      </c>
    </row>
    <row r="242" spans="9:15" x14ac:dyDescent="0.3">
      <c r="I242"/>
      <c r="M242" s="14" t="s">
        <v>487</v>
      </c>
      <c r="N242" s="29" t="s">
        <v>62</v>
      </c>
      <c r="O242" s="14" t="s">
        <v>432</v>
      </c>
    </row>
    <row r="243" spans="9:15" x14ac:dyDescent="0.3">
      <c r="I243"/>
      <c r="M243" s="25" t="s">
        <v>488</v>
      </c>
      <c r="N243" s="29" t="s">
        <v>62</v>
      </c>
      <c r="O243" s="14" t="s">
        <v>432</v>
      </c>
    </row>
    <row r="244" spans="9:15" x14ac:dyDescent="0.3">
      <c r="I244"/>
      <c r="M244" s="14" t="s">
        <v>489</v>
      </c>
      <c r="N244" s="29" t="s">
        <v>62</v>
      </c>
      <c r="O244" s="14" t="s">
        <v>432</v>
      </c>
    </row>
    <row r="245" spans="9:15" x14ac:dyDescent="0.3">
      <c r="I245"/>
      <c r="M245" s="25" t="s">
        <v>490</v>
      </c>
      <c r="N245" s="29" t="s">
        <v>62</v>
      </c>
      <c r="O245" s="14" t="s">
        <v>432</v>
      </c>
    </row>
    <row r="246" spans="9:15" x14ac:dyDescent="0.3">
      <c r="I246"/>
      <c r="M246" s="25" t="s">
        <v>491</v>
      </c>
      <c r="N246" s="29" t="s">
        <v>62</v>
      </c>
      <c r="O246" s="14" t="s">
        <v>432</v>
      </c>
    </row>
    <row r="247" spans="9:15" x14ac:dyDescent="0.3">
      <c r="I247"/>
      <c r="M247" s="25" t="s">
        <v>492</v>
      </c>
      <c r="N247" s="29" t="s">
        <v>62</v>
      </c>
      <c r="O247" s="14" t="s">
        <v>432</v>
      </c>
    </row>
    <row r="248" spans="9:15" x14ac:dyDescent="0.3">
      <c r="I248"/>
      <c r="M248" s="14" t="s">
        <v>493</v>
      </c>
      <c r="N248" s="29" t="s">
        <v>62</v>
      </c>
      <c r="O248" s="14" t="s">
        <v>432</v>
      </c>
    </row>
    <row r="249" spans="9:15" x14ac:dyDescent="0.3">
      <c r="I249"/>
      <c r="M249" s="28" t="s">
        <v>494</v>
      </c>
      <c r="N249" s="29" t="s">
        <v>62</v>
      </c>
      <c r="O249" s="25" t="s">
        <v>432</v>
      </c>
    </row>
    <row r="250" spans="9:15" x14ac:dyDescent="0.3">
      <c r="I250"/>
      <c r="M250" s="28" t="s">
        <v>495</v>
      </c>
      <c r="N250" s="29" t="s">
        <v>62</v>
      </c>
      <c r="O250" s="25" t="s">
        <v>467</v>
      </c>
    </row>
    <row r="251" spans="9:15" x14ac:dyDescent="0.3">
      <c r="I251"/>
      <c r="M251" s="28" t="s">
        <v>496</v>
      </c>
      <c r="N251" s="29" t="s">
        <v>62</v>
      </c>
      <c r="O251" s="25" t="s">
        <v>467</v>
      </c>
    </row>
    <row r="252" spans="9:15" x14ac:dyDescent="0.3">
      <c r="I252"/>
      <c r="M252" s="28" t="s">
        <v>497</v>
      </c>
      <c r="N252" s="29" t="s">
        <v>62</v>
      </c>
      <c r="O252" s="25" t="s">
        <v>467</v>
      </c>
    </row>
    <row r="253" spans="9:15" x14ac:dyDescent="0.3">
      <c r="I253"/>
      <c r="M253" s="28" t="s">
        <v>498</v>
      </c>
      <c r="N253" s="29" t="s">
        <v>62</v>
      </c>
      <c r="O253" s="25" t="s">
        <v>467</v>
      </c>
    </row>
    <row r="254" spans="9:15" x14ac:dyDescent="0.3">
      <c r="I254"/>
      <c r="M254" s="28" t="s">
        <v>499</v>
      </c>
      <c r="N254" s="29" t="s">
        <v>62</v>
      </c>
      <c r="O254" s="25" t="s">
        <v>467</v>
      </c>
    </row>
    <row r="255" spans="9:15" x14ac:dyDescent="0.3">
      <c r="I255"/>
      <c r="M255" s="28" t="s">
        <v>500</v>
      </c>
      <c r="N255" s="29" t="s">
        <v>62</v>
      </c>
      <c r="O255" s="25" t="s">
        <v>432</v>
      </c>
    </row>
    <row r="256" spans="9:15" x14ac:dyDescent="0.3">
      <c r="I256"/>
      <c r="M256" s="28" t="s">
        <v>501</v>
      </c>
      <c r="N256" s="29" t="s">
        <v>62</v>
      </c>
      <c r="O256" s="25" t="s">
        <v>502</v>
      </c>
    </row>
    <row r="257" spans="9:15" x14ac:dyDescent="0.3">
      <c r="I257"/>
      <c r="M257" s="14" t="s">
        <v>503</v>
      </c>
      <c r="N257" s="29" t="s">
        <v>62</v>
      </c>
      <c r="O257" s="14" t="s">
        <v>502</v>
      </c>
    </row>
    <row r="258" spans="9:15" x14ac:dyDescent="0.3">
      <c r="I258"/>
      <c r="M258" s="28" t="s">
        <v>504</v>
      </c>
      <c r="N258" s="29" t="s">
        <v>62</v>
      </c>
      <c r="O258" s="25" t="s">
        <v>505</v>
      </c>
    </row>
    <row r="259" spans="9:15" x14ac:dyDescent="0.3">
      <c r="I259"/>
      <c r="M259" s="28" t="s">
        <v>506</v>
      </c>
      <c r="N259" s="29" t="s">
        <v>62</v>
      </c>
      <c r="O259" s="25" t="s">
        <v>505</v>
      </c>
    </row>
    <row r="260" spans="9:15" x14ac:dyDescent="0.3">
      <c r="I260"/>
      <c r="M260" s="14" t="s">
        <v>507</v>
      </c>
      <c r="N260" s="29" t="s">
        <v>62</v>
      </c>
      <c r="O260" s="14" t="s">
        <v>505</v>
      </c>
    </row>
    <row r="261" spans="9:15" x14ac:dyDescent="0.3">
      <c r="I261"/>
      <c r="M261" s="14" t="s">
        <v>508</v>
      </c>
      <c r="N261" s="29" t="s">
        <v>62</v>
      </c>
      <c r="O261" s="14" t="s">
        <v>505</v>
      </c>
    </row>
    <row r="262" spans="9:15" x14ac:dyDescent="0.3">
      <c r="I262"/>
      <c r="M262" s="31" t="s">
        <v>509</v>
      </c>
      <c r="N262" s="29" t="s">
        <v>62</v>
      </c>
      <c r="O262" s="14" t="s">
        <v>505</v>
      </c>
    </row>
    <row r="263" spans="9:15" x14ac:dyDescent="0.3">
      <c r="I263"/>
      <c r="M263" s="14" t="s">
        <v>510</v>
      </c>
      <c r="N263" s="29" t="s">
        <v>62</v>
      </c>
      <c r="O263" s="25" t="s">
        <v>505</v>
      </c>
    </row>
    <row r="264" spans="9:15" x14ac:dyDescent="0.3">
      <c r="I264"/>
      <c r="M264" s="14" t="s">
        <v>511</v>
      </c>
      <c r="N264" s="29" t="s">
        <v>62</v>
      </c>
      <c r="O264" s="14" t="s">
        <v>505</v>
      </c>
    </row>
    <row r="265" spans="9:15" x14ac:dyDescent="0.3">
      <c r="I265"/>
      <c r="M265" s="14" t="s">
        <v>512</v>
      </c>
      <c r="N265" s="29" t="s">
        <v>62</v>
      </c>
      <c r="O265" s="14" t="s">
        <v>505</v>
      </c>
    </row>
    <row r="266" spans="9:15" x14ac:dyDescent="0.3">
      <c r="I266"/>
      <c r="M266" s="14" t="s">
        <v>513</v>
      </c>
      <c r="N266" s="29" t="s">
        <v>62</v>
      </c>
      <c r="O266" s="14" t="s">
        <v>514</v>
      </c>
    </row>
    <row r="267" spans="9:15" x14ac:dyDescent="0.3">
      <c r="I267"/>
      <c r="M267" s="14" t="s">
        <v>515</v>
      </c>
      <c r="N267" s="29" t="s">
        <v>62</v>
      </c>
      <c r="O267" s="14" t="s">
        <v>514</v>
      </c>
    </row>
    <row r="268" spans="9:15" x14ac:dyDescent="0.3">
      <c r="I268"/>
      <c r="M268" s="14" t="s">
        <v>516</v>
      </c>
      <c r="N268" s="29" t="s">
        <v>62</v>
      </c>
      <c r="O268" s="14" t="s">
        <v>514</v>
      </c>
    </row>
    <row r="269" spans="9:15" x14ac:dyDescent="0.3">
      <c r="I269"/>
      <c r="M269" s="14" t="s">
        <v>517</v>
      </c>
      <c r="N269" s="29" t="s">
        <v>62</v>
      </c>
      <c r="O269" s="14" t="s">
        <v>518</v>
      </c>
    </row>
    <row r="270" spans="9:15" x14ac:dyDescent="0.3">
      <c r="I270"/>
      <c r="M270" s="14" t="s">
        <v>519</v>
      </c>
      <c r="N270" s="29" t="s">
        <v>62</v>
      </c>
      <c r="O270" s="14" t="s">
        <v>518</v>
      </c>
    </row>
    <row r="271" spans="9:15" x14ac:dyDescent="0.3">
      <c r="I271"/>
      <c r="M271" s="28" t="s">
        <v>520</v>
      </c>
      <c r="N271" s="29" t="s">
        <v>62</v>
      </c>
      <c r="O271" s="25" t="s">
        <v>518</v>
      </c>
    </row>
    <row r="272" spans="9:15" x14ac:dyDescent="0.3">
      <c r="I272"/>
      <c r="M272" s="28" t="s">
        <v>521</v>
      </c>
      <c r="N272" s="29" t="s">
        <v>62</v>
      </c>
      <c r="O272" s="25" t="s">
        <v>518</v>
      </c>
    </row>
    <row r="273" spans="9:15" x14ac:dyDescent="0.3">
      <c r="I273"/>
      <c r="M273" s="31" t="s">
        <v>522</v>
      </c>
      <c r="N273" s="29" t="s">
        <v>62</v>
      </c>
      <c r="O273" s="25" t="s">
        <v>518</v>
      </c>
    </row>
    <row r="274" spans="9:15" x14ac:dyDescent="0.3">
      <c r="I274"/>
      <c r="M274" s="14" t="s">
        <v>523</v>
      </c>
      <c r="N274" s="29" t="s">
        <v>62</v>
      </c>
      <c r="O274" s="14" t="s">
        <v>518</v>
      </c>
    </row>
    <row r="275" spans="9:15" x14ac:dyDescent="0.3">
      <c r="I275"/>
      <c r="M275" s="28" t="s">
        <v>524</v>
      </c>
      <c r="N275" s="29" t="s">
        <v>62</v>
      </c>
      <c r="O275" s="14" t="s">
        <v>518</v>
      </c>
    </row>
    <row r="276" spans="9:15" x14ac:dyDescent="0.3">
      <c r="I276"/>
      <c r="M276" s="14" t="s">
        <v>525</v>
      </c>
      <c r="N276" s="29" t="s">
        <v>62</v>
      </c>
      <c r="O276" s="14" t="s">
        <v>518</v>
      </c>
    </row>
    <row r="277" spans="9:15" x14ac:dyDescent="0.3">
      <c r="I277"/>
      <c r="M277" s="26" t="s">
        <v>526</v>
      </c>
      <c r="N277" s="29" t="s">
        <v>62</v>
      </c>
      <c r="O277" s="14" t="s">
        <v>518</v>
      </c>
    </row>
    <row r="278" spans="9:15" x14ac:dyDescent="0.3">
      <c r="I278"/>
      <c r="M278" s="28" t="s">
        <v>527</v>
      </c>
      <c r="N278" s="29" t="s">
        <v>62</v>
      </c>
      <c r="O278" s="25" t="s">
        <v>1594</v>
      </c>
    </row>
    <row r="279" spans="9:15" x14ac:dyDescent="0.3">
      <c r="I279"/>
      <c r="M279" s="14" t="s">
        <v>528</v>
      </c>
      <c r="N279" s="29" t="s">
        <v>62</v>
      </c>
      <c r="O279" s="14" t="s">
        <v>1594</v>
      </c>
    </row>
    <row r="280" spans="9:15" x14ac:dyDescent="0.3">
      <c r="I280"/>
      <c r="M280" s="14" t="s">
        <v>529</v>
      </c>
      <c r="N280" s="29" t="s">
        <v>62</v>
      </c>
      <c r="O280" s="14" t="s">
        <v>1595</v>
      </c>
    </row>
    <row r="281" spans="9:15" x14ac:dyDescent="0.3">
      <c r="I281"/>
      <c r="M281" s="14" t="s">
        <v>530</v>
      </c>
      <c r="N281" s="29" t="s">
        <v>62</v>
      </c>
      <c r="O281" s="14" t="s">
        <v>1595</v>
      </c>
    </row>
    <row r="282" spans="9:15" x14ac:dyDescent="0.3">
      <c r="I282"/>
      <c r="M282" s="14" t="s">
        <v>531</v>
      </c>
      <c r="N282" s="29" t="s">
        <v>62</v>
      </c>
      <c r="O282" s="62" t="s">
        <v>1596</v>
      </c>
    </row>
    <row r="283" spans="9:15" x14ac:dyDescent="0.3">
      <c r="I283"/>
      <c r="M283" s="33" t="s">
        <v>532</v>
      </c>
      <c r="N283" s="29" t="s">
        <v>62</v>
      </c>
      <c r="O283" s="62" t="s">
        <v>1596</v>
      </c>
    </row>
    <row r="284" spans="9:15" x14ac:dyDescent="0.3">
      <c r="I284"/>
      <c r="M284" s="14" t="s">
        <v>533</v>
      </c>
      <c r="N284" s="29" t="s">
        <v>62</v>
      </c>
      <c r="O284" s="62" t="s">
        <v>1596</v>
      </c>
    </row>
    <row r="285" spans="9:15" x14ac:dyDescent="0.3">
      <c r="I285"/>
      <c r="M285" s="14" t="s">
        <v>534</v>
      </c>
      <c r="N285" s="29" t="s">
        <v>62</v>
      </c>
      <c r="O285" s="62" t="s">
        <v>1596</v>
      </c>
    </row>
    <row r="286" spans="9:15" x14ac:dyDescent="0.3">
      <c r="I286"/>
      <c r="M286" s="14" t="s">
        <v>535</v>
      </c>
      <c r="N286" s="29" t="s">
        <v>62</v>
      </c>
      <c r="O286" s="62" t="s">
        <v>1596</v>
      </c>
    </row>
    <row r="287" spans="9:15" x14ac:dyDescent="0.3">
      <c r="I287"/>
      <c r="M287" s="14" t="s">
        <v>536</v>
      </c>
      <c r="N287" s="29" t="s">
        <v>62</v>
      </c>
      <c r="O287" s="62" t="s">
        <v>1596</v>
      </c>
    </row>
    <row r="288" spans="9:15" x14ac:dyDescent="0.3">
      <c r="I288"/>
      <c r="M288" s="14" t="s">
        <v>537</v>
      </c>
      <c r="N288" s="29" t="s">
        <v>62</v>
      </c>
      <c r="O288" s="62" t="s">
        <v>1596</v>
      </c>
    </row>
    <row r="289" spans="9:15" x14ac:dyDescent="0.3">
      <c r="I289"/>
      <c r="M289" s="62" t="s">
        <v>1358</v>
      </c>
      <c r="N289" s="64" t="s">
        <v>62</v>
      </c>
      <c r="O289" s="62" t="s">
        <v>518</v>
      </c>
    </row>
    <row r="290" spans="9:15" x14ac:dyDescent="0.3">
      <c r="I290"/>
      <c r="M290" s="62" t="s">
        <v>1359</v>
      </c>
      <c r="N290" s="64" t="s">
        <v>62</v>
      </c>
      <c r="O290" s="62" t="s">
        <v>1595</v>
      </c>
    </row>
    <row r="291" spans="9:15" x14ac:dyDescent="0.3">
      <c r="I291"/>
      <c r="M291" s="26" t="s">
        <v>538</v>
      </c>
      <c r="N291" s="29" t="s">
        <v>62</v>
      </c>
      <c r="O291" s="14" t="s">
        <v>518</v>
      </c>
    </row>
    <row r="292" spans="9:15" x14ac:dyDescent="0.3">
      <c r="I292"/>
      <c r="M292" s="14" t="s">
        <v>1348</v>
      </c>
      <c r="N292" s="29" t="s">
        <v>62</v>
      </c>
      <c r="O292" s="14" t="s">
        <v>432</v>
      </c>
    </row>
    <row r="293" spans="9:15" x14ac:dyDescent="0.3">
      <c r="I293"/>
      <c r="M293" s="14" t="s">
        <v>1353</v>
      </c>
      <c r="N293" s="29" t="s">
        <v>62</v>
      </c>
      <c r="O293" s="62" t="s">
        <v>1596</v>
      </c>
    </row>
    <row r="294" spans="9:15" x14ac:dyDescent="0.3">
      <c r="I294"/>
      <c r="M294" s="14" t="s">
        <v>1370</v>
      </c>
      <c r="N294" s="29" t="s">
        <v>62</v>
      </c>
      <c r="O294" s="62" t="s">
        <v>1596</v>
      </c>
    </row>
    <row r="295" spans="9:15" x14ac:dyDescent="0.3">
      <c r="I295"/>
      <c r="M295" s="14" t="s">
        <v>1375</v>
      </c>
      <c r="N295" s="29" t="s">
        <v>62</v>
      </c>
      <c r="O295" s="62" t="s">
        <v>1596</v>
      </c>
    </row>
    <row r="296" spans="9:15" x14ac:dyDescent="0.3">
      <c r="I296"/>
      <c r="M296" s="14" t="s">
        <v>1383</v>
      </c>
      <c r="N296" s="64" t="s">
        <v>62</v>
      </c>
      <c r="O296" s="62" t="s">
        <v>1596</v>
      </c>
    </row>
    <row r="297" spans="9:15" x14ac:dyDescent="0.3">
      <c r="I297"/>
      <c r="M297" s="14" t="s">
        <v>1565</v>
      </c>
      <c r="N297" s="29" t="s">
        <v>62</v>
      </c>
      <c r="O297" s="14" t="s">
        <v>432</v>
      </c>
    </row>
    <row r="298" spans="9:15" x14ac:dyDescent="0.3">
      <c r="I298"/>
      <c r="M298" s="14" t="s">
        <v>1384</v>
      </c>
      <c r="N298" s="29" t="s">
        <v>62</v>
      </c>
      <c r="O298" s="14" t="s">
        <v>432</v>
      </c>
    </row>
    <row r="299" spans="9:15" x14ac:dyDescent="0.3">
      <c r="I299"/>
      <c r="M299" s="14"/>
      <c r="N299" s="29"/>
      <c r="O299" s="14"/>
    </row>
    <row r="300" spans="9:15" x14ac:dyDescent="0.3">
      <c r="I300"/>
      <c r="M300" s="14"/>
      <c r="N300" s="29"/>
      <c r="O300" s="14"/>
    </row>
    <row r="301" spans="9:15" x14ac:dyDescent="0.3">
      <c r="I301"/>
      <c r="M301" s="14"/>
      <c r="N301" s="29"/>
      <c r="O301" s="14"/>
    </row>
    <row r="302" spans="9:15" x14ac:dyDescent="0.3">
      <c r="I302"/>
      <c r="M302" s="14"/>
      <c r="N302" s="29"/>
      <c r="O302" s="14"/>
    </row>
    <row r="303" spans="9:15" x14ac:dyDescent="0.3">
      <c r="I303"/>
      <c r="M303" s="14"/>
      <c r="N303" s="29"/>
      <c r="O303" s="14"/>
    </row>
    <row r="304" spans="9:15" x14ac:dyDescent="0.3">
      <c r="I304"/>
      <c r="M304" s="14"/>
      <c r="N304" s="29"/>
      <c r="O304" s="14"/>
    </row>
    <row r="305" spans="9:15" x14ac:dyDescent="0.3">
      <c r="I305"/>
      <c r="M305" s="14"/>
      <c r="N305" s="29"/>
      <c r="O305" s="14"/>
    </row>
    <row r="306" spans="9:15" x14ac:dyDescent="0.3">
      <c r="I306"/>
      <c r="M306" s="14"/>
      <c r="N306" s="29"/>
      <c r="O306" s="14"/>
    </row>
    <row r="307" spans="9:15" x14ac:dyDescent="0.3">
      <c r="I307"/>
      <c r="M307" s="14"/>
      <c r="N307" s="29"/>
      <c r="O307" s="14"/>
    </row>
    <row r="308" spans="9:15" x14ac:dyDescent="0.3">
      <c r="I308"/>
      <c r="M308" s="14"/>
      <c r="N308" s="29"/>
      <c r="O308" s="14"/>
    </row>
    <row r="309" spans="9:15" x14ac:dyDescent="0.3">
      <c r="I309"/>
      <c r="M309" s="14"/>
      <c r="N309" s="29"/>
      <c r="O309" s="14"/>
    </row>
    <row r="310" spans="9:15" x14ac:dyDescent="0.3">
      <c r="I310"/>
      <c r="M310" s="14"/>
      <c r="N310" s="29"/>
      <c r="O310" s="14"/>
    </row>
    <row r="311" spans="9:15" x14ac:dyDescent="0.3">
      <c r="I311"/>
      <c r="M311" s="14"/>
      <c r="N311" s="29"/>
      <c r="O311" s="14"/>
    </row>
    <row r="312" spans="9:15" x14ac:dyDescent="0.3">
      <c r="I312"/>
      <c r="M312" s="14"/>
      <c r="N312" s="29"/>
      <c r="O312" s="14"/>
    </row>
    <row r="313" spans="9:15" x14ac:dyDescent="0.3">
      <c r="I313"/>
      <c r="M313" s="14"/>
      <c r="N313" s="29"/>
      <c r="O313" s="14"/>
    </row>
    <row r="314" spans="9:15" x14ac:dyDescent="0.3">
      <c r="I314"/>
      <c r="M314" s="14"/>
      <c r="N314" s="29"/>
      <c r="O314" s="14"/>
    </row>
    <row r="315" spans="9:15" x14ac:dyDescent="0.3">
      <c r="I315"/>
      <c r="M315" s="14"/>
      <c r="N315" s="29"/>
      <c r="O315" s="14"/>
    </row>
    <row r="316" spans="9:15" x14ac:dyDescent="0.3">
      <c r="I316"/>
      <c r="M316" s="14"/>
      <c r="N316" s="29"/>
      <c r="O316" s="14"/>
    </row>
    <row r="317" spans="9:15" x14ac:dyDescent="0.3">
      <c r="I317"/>
      <c r="M317" s="14"/>
      <c r="N317" s="29"/>
      <c r="O317" s="14"/>
    </row>
    <row r="318" spans="9:15" x14ac:dyDescent="0.3">
      <c r="I318"/>
      <c r="M318" s="14" t="s">
        <v>539</v>
      </c>
      <c r="N318" s="34" t="s">
        <v>81</v>
      </c>
      <c r="O318" s="14" t="s">
        <v>721</v>
      </c>
    </row>
    <row r="319" spans="9:15" x14ac:dyDescent="0.3">
      <c r="I319"/>
      <c r="M319" s="14" t="s">
        <v>540</v>
      </c>
      <c r="N319" s="34" t="s">
        <v>81</v>
      </c>
      <c r="O319" s="14" t="s">
        <v>721</v>
      </c>
    </row>
    <row r="320" spans="9:15" x14ac:dyDescent="0.3">
      <c r="I320"/>
      <c r="M320" s="14" t="s">
        <v>541</v>
      </c>
      <c r="N320" s="34" t="s">
        <v>81</v>
      </c>
      <c r="O320" s="14" t="s">
        <v>542</v>
      </c>
    </row>
    <row r="321" spans="9:15" x14ac:dyDescent="0.3">
      <c r="I321"/>
      <c r="M321" s="14" t="s">
        <v>543</v>
      </c>
      <c r="N321" s="34" t="s">
        <v>81</v>
      </c>
      <c r="O321" s="14" t="s">
        <v>542</v>
      </c>
    </row>
    <row r="322" spans="9:15" x14ac:dyDescent="0.3">
      <c r="I322"/>
      <c r="M322" s="14" t="s">
        <v>544</v>
      </c>
      <c r="N322" s="34" t="s">
        <v>81</v>
      </c>
      <c r="O322" s="14" t="s">
        <v>542</v>
      </c>
    </row>
    <row r="323" spans="9:15" x14ac:dyDescent="0.3">
      <c r="I323"/>
      <c r="M323" s="14" t="s">
        <v>545</v>
      </c>
      <c r="N323" s="34" t="s">
        <v>81</v>
      </c>
      <c r="O323" s="14" t="s">
        <v>542</v>
      </c>
    </row>
    <row r="324" spans="9:15" x14ac:dyDescent="0.3">
      <c r="I324"/>
      <c r="M324" s="14" t="s">
        <v>546</v>
      </c>
      <c r="N324" s="34" t="s">
        <v>81</v>
      </c>
      <c r="O324" s="14" t="s">
        <v>542</v>
      </c>
    </row>
    <row r="325" spans="9:15" x14ac:dyDescent="0.3">
      <c r="I325"/>
      <c r="M325" s="14" t="s">
        <v>547</v>
      </c>
      <c r="N325" s="34" t="s">
        <v>81</v>
      </c>
      <c r="O325" s="14" t="s">
        <v>542</v>
      </c>
    </row>
    <row r="326" spans="9:15" x14ac:dyDescent="0.3">
      <c r="I326"/>
      <c r="M326" s="14" t="s">
        <v>548</v>
      </c>
      <c r="N326" s="34" t="s">
        <v>81</v>
      </c>
      <c r="O326" s="14" t="s">
        <v>542</v>
      </c>
    </row>
    <row r="327" spans="9:15" x14ac:dyDescent="0.3">
      <c r="I327"/>
      <c r="M327" s="14" t="s">
        <v>549</v>
      </c>
      <c r="N327" s="34" t="s">
        <v>81</v>
      </c>
      <c r="O327" s="14" t="s">
        <v>542</v>
      </c>
    </row>
    <row r="328" spans="9:15" x14ac:dyDescent="0.3">
      <c r="I328"/>
      <c r="M328" s="31" t="s">
        <v>550</v>
      </c>
      <c r="N328" s="34" t="s">
        <v>81</v>
      </c>
      <c r="O328" s="25" t="s">
        <v>542</v>
      </c>
    </row>
    <row r="329" spans="9:15" x14ac:dyDescent="0.3">
      <c r="I329"/>
      <c r="M329" s="14" t="s">
        <v>551</v>
      </c>
      <c r="N329" s="34" t="s">
        <v>81</v>
      </c>
      <c r="O329" s="14" t="s">
        <v>542</v>
      </c>
    </row>
    <row r="330" spans="9:15" x14ac:dyDescent="0.3">
      <c r="I330"/>
      <c r="M330" s="14" t="s">
        <v>552</v>
      </c>
      <c r="N330" s="34" t="s">
        <v>81</v>
      </c>
      <c r="O330" s="14" t="s">
        <v>542</v>
      </c>
    </row>
    <row r="331" spans="9:15" x14ac:dyDescent="0.3">
      <c r="I331"/>
      <c r="M331" s="14" t="s">
        <v>553</v>
      </c>
      <c r="N331" s="34" t="s">
        <v>81</v>
      </c>
      <c r="O331" s="14" t="s">
        <v>542</v>
      </c>
    </row>
    <row r="332" spans="9:15" x14ac:dyDescent="0.3">
      <c r="I332"/>
      <c r="M332" s="14" t="s">
        <v>554</v>
      </c>
      <c r="N332" s="34" t="s">
        <v>81</v>
      </c>
      <c r="O332" s="14" t="s">
        <v>542</v>
      </c>
    </row>
    <row r="333" spans="9:15" x14ac:dyDescent="0.3">
      <c r="I333"/>
      <c r="M333" s="14" t="s">
        <v>555</v>
      </c>
      <c r="N333" s="34" t="s">
        <v>81</v>
      </c>
      <c r="O333" s="14" t="s">
        <v>542</v>
      </c>
    </row>
    <row r="334" spans="9:15" x14ac:dyDescent="0.3">
      <c r="I334"/>
      <c r="M334" s="14" t="s">
        <v>556</v>
      </c>
      <c r="N334" s="34" t="s">
        <v>81</v>
      </c>
      <c r="O334" s="14" t="s">
        <v>542</v>
      </c>
    </row>
    <row r="335" spans="9:15" x14ac:dyDescent="0.3">
      <c r="I335"/>
      <c r="M335" s="14" t="s">
        <v>557</v>
      </c>
      <c r="N335" s="34" t="s">
        <v>81</v>
      </c>
      <c r="O335" s="14" t="s">
        <v>542</v>
      </c>
    </row>
    <row r="336" spans="9:15" x14ac:dyDescent="0.3">
      <c r="I336"/>
      <c r="M336" s="14" t="s">
        <v>558</v>
      </c>
      <c r="N336" s="34" t="s">
        <v>81</v>
      </c>
      <c r="O336" s="14" t="s">
        <v>542</v>
      </c>
    </row>
    <row r="337" spans="9:15" x14ac:dyDescent="0.3">
      <c r="I337"/>
      <c r="M337" s="14" t="s">
        <v>559</v>
      </c>
      <c r="N337" s="34" t="s">
        <v>81</v>
      </c>
      <c r="O337" s="14" t="s">
        <v>542</v>
      </c>
    </row>
    <row r="338" spans="9:15" x14ac:dyDescent="0.3">
      <c r="I338"/>
      <c r="M338" s="14" t="s">
        <v>560</v>
      </c>
      <c r="N338" s="34" t="s">
        <v>81</v>
      </c>
      <c r="O338" s="14" t="s">
        <v>542</v>
      </c>
    </row>
    <row r="339" spans="9:15" x14ac:dyDescent="0.3">
      <c r="I339"/>
      <c r="M339" s="14" t="s">
        <v>561</v>
      </c>
      <c r="N339" s="34" t="s">
        <v>81</v>
      </c>
      <c r="O339" s="14" t="s">
        <v>542</v>
      </c>
    </row>
    <row r="340" spans="9:15" x14ac:dyDescent="0.3">
      <c r="I340"/>
      <c r="M340" s="14" t="s">
        <v>562</v>
      </c>
      <c r="N340" s="34" t="s">
        <v>81</v>
      </c>
      <c r="O340" s="14" t="s">
        <v>563</v>
      </c>
    </row>
    <row r="341" spans="9:15" x14ac:dyDescent="0.3">
      <c r="I341"/>
      <c r="M341" s="14" t="s">
        <v>564</v>
      </c>
      <c r="N341" s="34" t="s">
        <v>81</v>
      </c>
      <c r="O341" s="14" t="s">
        <v>563</v>
      </c>
    </row>
    <row r="342" spans="9:15" x14ac:dyDescent="0.3">
      <c r="I342"/>
      <c r="M342" s="14" t="s">
        <v>565</v>
      </c>
      <c r="N342" s="34" t="s">
        <v>81</v>
      </c>
      <c r="O342" s="14" t="s">
        <v>566</v>
      </c>
    </row>
    <row r="343" spans="9:15" x14ac:dyDescent="0.3">
      <c r="I343"/>
      <c r="M343" s="31" t="s">
        <v>567</v>
      </c>
      <c r="N343" s="34" t="s">
        <v>81</v>
      </c>
      <c r="O343" s="25" t="s">
        <v>563</v>
      </c>
    </row>
    <row r="344" spans="9:15" x14ac:dyDescent="0.3">
      <c r="I344"/>
      <c r="M344" s="14" t="s">
        <v>568</v>
      </c>
      <c r="N344" s="34" t="s">
        <v>81</v>
      </c>
      <c r="O344" s="25" t="s">
        <v>563</v>
      </c>
    </row>
    <row r="345" spans="9:15" x14ac:dyDescent="0.3">
      <c r="I345"/>
      <c r="M345" s="31" t="s">
        <v>569</v>
      </c>
      <c r="N345" s="34" t="s">
        <v>81</v>
      </c>
      <c r="O345" s="25" t="s">
        <v>563</v>
      </c>
    </row>
    <row r="346" spans="9:15" x14ac:dyDescent="0.3">
      <c r="I346"/>
      <c r="M346" s="31" t="s">
        <v>570</v>
      </c>
      <c r="N346" s="34" t="s">
        <v>81</v>
      </c>
      <c r="O346" s="25" t="s">
        <v>563</v>
      </c>
    </row>
    <row r="347" spans="9:15" x14ac:dyDescent="0.3">
      <c r="I347"/>
      <c r="M347" s="14" t="s">
        <v>571</v>
      </c>
      <c r="N347" s="34" t="s">
        <v>81</v>
      </c>
      <c r="O347" s="14" t="s">
        <v>563</v>
      </c>
    </row>
    <row r="348" spans="9:15" x14ac:dyDescent="0.3">
      <c r="I348"/>
      <c r="M348" s="14" t="s">
        <v>572</v>
      </c>
      <c r="N348" s="34" t="s">
        <v>81</v>
      </c>
      <c r="O348" s="14" t="s">
        <v>563</v>
      </c>
    </row>
    <row r="349" spans="9:15" x14ac:dyDescent="0.3">
      <c r="I349"/>
      <c r="M349" s="35" t="s">
        <v>573</v>
      </c>
      <c r="N349" s="34" t="s">
        <v>81</v>
      </c>
      <c r="O349" s="25" t="s">
        <v>563</v>
      </c>
    </row>
    <row r="350" spans="9:15" x14ac:dyDescent="0.3">
      <c r="I350"/>
      <c r="M350" s="14" t="s">
        <v>574</v>
      </c>
      <c r="N350" s="34" t="s">
        <v>81</v>
      </c>
      <c r="O350" s="14" t="s">
        <v>563</v>
      </c>
    </row>
    <row r="351" spans="9:15" x14ac:dyDescent="0.3">
      <c r="I351"/>
      <c r="M351" s="14" t="s">
        <v>575</v>
      </c>
      <c r="N351" s="34" t="s">
        <v>81</v>
      </c>
      <c r="O351" s="14" t="s">
        <v>563</v>
      </c>
    </row>
    <row r="352" spans="9:15" x14ac:dyDescent="0.3">
      <c r="I352"/>
      <c r="M352" s="14" t="s">
        <v>576</v>
      </c>
      <c r="N352" s="34" t="s">
        <v>81</v>
      </c>
      <c r="O352" s="14" t="s">
        <v>563</v>
      </c>
    </row>
    <row r="353" spans="9:15" x14ac:dyDescent="0.3">
      <c r="I353"/>
      <c r="M353" s="14" t="s">
        <v>577</v>
      </c>
      <c r="N353" s="34" t="s">
        <v>81</v>
      </c>
      <c r="O353" s="14" t="s">
        <v>563</v>
      </c>
    </row>
    <row r="354" spans="9:15" x14ac:dyDescent="0.3">
      <c r="I354"/>
      <c r="M354" s="36" t="s">
        <v>578</v>
      </c>
      <c r="N354" s="34" t="s">
        <v>81</v>
      </c>
      <c r="O354" s="14" t="s">
        <v>563</v>
      </c>
    </row>
    <row r="355" spans="9:15" x14ac:dyDescent="0.3">
      <c r="I355"/>
      <c r="M355" s="14" t="s">
        <v>579</v>
      </c>
      <c r="N355" s="34" t="s">
        <v>81</v>
      </c>
      <c r="O355" s="14" t="s">
        <v>563</v>
      </c>
    </row>
    <row r="356" spans="9:15" x14ac:dyDescent="0.3">
      <c r="I356"/>
      <c r="M356" s="35" t="s">
        <v>579</v>
      </c>
      <c r="N356" s="34" t="s">
        <v>81</v>
      </c>
      <c r="O356" s="14" t="s">
        <v>563</v>
      </c>
    </row>
    <row r="357" spans="9:15" x14ac:dyDescent="0.3">
      <c r="I357"/>
      <c r="M357" s="14" t="s">
        <v>580</v>
      </c>
      <c r="N357" s="34" t="s">
        <v>81</v>
      </c>
      <c r="O357" s="14" t="s">
        <v>563</v>
      </c>
    </row>
    <row r="358" spans="9:15" x14ac:dyDescent="0.3">
      <c r="I358"/>
      <c r="M358" s="14" t="s">
        <v>581</v>
      </c>
      <c r="N358" s="34" t="s">
        <v>81</v>
      </c>
      <c r="O358" s="25" t="s">
        <v>563</v>
      </c>
    </row>
    <row r="359" spans="9:15" x14ac:dyDescent="0.3">
      <c r="I359"/>
      <c r="M359" s="36" t="s">
        <v>1571</v>
      </c>
      <c r="N359" s="34" t="s">
        <v>81</v>
      </c>
      <c r="O359" s="14" t="s">
        <v>563</v>
      </c>
    </row>
    <row r="360" spans="9:15" x14ac:dyDescent="0.3">
      <c r="I360"/>
      <c r="M360" s="14" t="s">
        <v>582</v>
      </c>
      <c r="N360" s="34" t="s">
        <v>81</v>
      </c>
      <c r="O360" s="14" t="s">
        <v>563</v>
      </c>
    </row>
    <row r="361" spans="9:15" x14ac:dyDescent="0.3">
      <c r="I361"/>
      <c r="M361" s="14" t="s">
        <v>583</v>
      </c>
      <c r="N361" s="34" t="s">
        <v>81</v>
      </c>
      <c r="O361" s="14" t="s">
        <v>563</v>
      </c>
    </row>
    <row r="362" spans="9:15" x14ac:dyDescent="0.3">
      <c r="I362"/>
      <c r="M362" s="14" t="s">
        <v>584</v>
      </c>
      <c r="N362" s="34" t="s">
        <v>81</v>
      </c>
      <c r="O362" s="14" t="s">
        <v>563</v>
      </c>
    </row>
    <row r="363" spans="9:15" x14ac:dyDescent="0.3">
      <c r="I363"/>
      <c r="M363" s="14" t="s">
        <v>585</v>
      </c>
      <c r="N363" s="34" t="s">
        <v>81</v>
      </c>
      <c r="O363" s="14" t="s">
        <v>542</v>
      </c>
    </row>
    <row r="364" spans="9:15" x14ac:dyDescent="0.3">
      <c r="I364"/>
      <c r="M364" s="14" t="s">
        <v>586</v>
      </c>
      <c r="N364" s="34" t="s">
        <v>81</v>
      </c>
      <c r="O364" s="14" t="s">
        <v>542</v>
      </c>
    </row>
    <row r="365" spans="9:15" x14ac:dyDescent="0.3">
      <c r="I365"/>
      <c r="M365" s="25" t="s">
        <v>587</v>
      </c>
      <c r="N365" s="34" t="s">
        <v>81</v>
      </c>
      <c r="O365" s="14" t="s">
        <v>542</v>
      </c>
    </row>
    <row r="366" spans="9:15" x14ac:dyDescent="0.3">
      <c r="I366"/>
      <c r="M366" s="14" t="s">
        <v>588</v>
      </c>
      <c r="N366" s="34" t="s">
        <v>81</v>
      </c>
      <c r="O366" s="14" t="s">
        <v>542</v>
      </c>
    </row>
    <row r="367" spans="9:15" x14ac:dyDescent="0.3">
      <c r="I367"/>
      <c r="M367" s="14" t="s">
        <v>589</v>
      </c>
      <c r="N367" s="34" t="s">
        <v>81</v>
      </c>
      <c r="O367" s="14" t="s">
        <v>542</v>
      </c>
    </row>
    <row r="368" spans="9:15" x14ac:dyDescent="0.3">
      <c r="I368"/>
      <c r="M368" s="14" t="s">
        <v>590</v>
      </c>
      <c r="N368" s="34" t="s">
        <v>81</v>
      </c>
      <c r="O368" s="14" t="s">
        <v>542</v>
      </c>
    </row>
    <row r="369" spans="9:15" x14ac:dyDescent="0.3">
      <c r="I369"/>
      <c r="M369" s="14" t="s">
        <v>591</v>
      </c>
      <c r="N369" s="34" t="s">
        <v>81</v>
      </c>
      <c r="O369" s="14" t="s">
        <v>542</v>
      </c>
    </row>
    <row r="370" spans="9:15" x14ac:dyDescent="0.3">
      <c r="I370"/>
      <c r="M370" s="14" t="s">
        <v>592</v>
      </c>
      <c r="N370" s="34" t="s">
        <v>81</v>
      </c>
      <c r="O370" s="14" t="s">
        <v>542</v>
      </c>
    </row>
    <row r="371" spans="9:15" x14ac:dyDescent="0.3">
      <c r="I371"/>
      <c r="M371" s="35" t="s">
        <v>593</v>
      </c>
      <c r="N371" s="34" t="s">
        <v>81</v>
      </c>
      <c r="O371" s="14" t="s">
        <v>542</v>
      </c>
    </row>
    <row r="372" spans="9:15" x14ac:dyDescent="0.3">
      <c r="I372"/>
      <c r="M372" s="14" t="s">
        <v>594</v>
      </c>
      <c r="N372" s="34" t="s">
        <v>81</v>
      </c>
      <c r="O372" s="14" t="s">
        <v>542</v>
      </c>
    </row>
    <row r="373" spans="9:15" x14ac:dyDescent="0.3">
      <c r="I373"/>
      <c r="M373" s="14" t="s">
        <v>595</v>
      </c>
      <c r="N373" s="34" t="s">
        <v>81</v>
      </c>
      <c r="O373" s="14" t="s">
        <v>542</v>
      </c>
    </row>
    <row r="374" spans="9:15" x14ac:dyDescent="0.3">
      <c r="I374"/>
      <c r="M374" s="31" t="s">
        <v>596</v>
      </c>
      <c r="N374" s="34" t="s">
        <v>81</v>
      </c>
      <c r="O374" s="14" t="s">
        <v>542</v>
      </c>
    </row>
    <row r="375" spans="9:15" x14ac:dyDescent="0.3">
      <c r="I375"/>
      <c r="M375" s="14" t="s">
        <v>597</v>
      </c>
      <c r="N375" s="34" t="s">
        <v>81</v>
      </c>
      <c r="O375" s="14" t="s">
        <v>542</v>
      </c>
    </row>
    <row r="376" spans="9:15" x14ac:dyDescent="0.3">
      <c r="I376"/>
      <c r="M376" s="14" t="s">
        <v>598</v>
      </c>
      <c r="N376" s="34" t="s">
        <v>81</v>
      </c>
      <c r="O376" s="14" t="s">
        <v>542</v>
      </c>
    </row>
    <row r="377" spans="9:15" x14ac:dyDescent="0.3">
      <c r="I377"/>
      <c r="M377" s="14" t="s">
        <v>598</v>
      </c>
      <c r="N377" s="34" t="s">
        <v>81</v>
      </c>
      <c r="O377" s="14" t="s">
        <v>542</v>
      </c>
    </row>
    <row r="378" spans="9:15" x14ac:dyDescent="0.3">
      <c r="I378"/>
      <c r="M378" s="14" t="s">
        <v>599</v>
      </c>
      <c r="N378" s="34" t="s">
        <v>81</v>
      </c>
      <c r="O378" s="14" t="s">
        <v>542</v>
      </c>
    </row>
    <row r="379" spans="9:15" x14ac:dyDescent="0.3">
      <c r="I379"/>
      <c r="M379" s="14" t="s">
        <v>600</v>
      </c>
      <c r="N379" s="34" t="s">
        <v>81</v>
      </c>
      <c r="O379" s="14" t="s">
        <v>542</v>
      </c>
    </row>
    <row r="380" spans="9:15" x14ac:dyDescent="0.3">
      <c r="I380"/>
      <c r="M380" s="14" t="s">
        <v>601</v>
      </c>
      <c r="N380" s="34" t="s">
        <v>81</v>
      </c>
      <c r="O380" s="14" t="s">
        <v>542</v>
      </c>
    </row>
    <row r="381" spans="9:15" x14ac:dyDescent="0.3">
      <c r="I381"/>
      <c r="M381" s="14" t="s">
        <v>602</v>
      </c>
      <c r="N381" s="34" t="s">
        <v>81</v>
      </c>
      <c r="O381" s="14" t="s">
        <v>542</v>
      </c>
    </row>
    <row r="382" spans="9:15" x14ac:dyDescent="0.3">
      <c r="I382"/>
      <c r="M382" s="14" t="s">
        <v>603</v>
      </c>
      <c r="N382" s="34" t="s">
        <v>81</v>
      </c>
      <c r="O382" s="14" t="s">
        <v>542</v>
      </c>
    </row>
    <row r="383" spans="9:15" x14ac:dyDescent="0.3">
      <c r="I383"/>
      <c r="M383" s="14" t="s">
        <v>604</v>
      </c>
      <c r="N383" s="34" t="s">
        <v>81</v>
      </c>
      <c r="O383" s="14" t="s">
        <v>605</v>
      </c>
    </row>
    <row r="384" spans="9:15" x14ac:dyDescent="0.3">
      <c r="I384"/>
      <c r="M384" s="14" t="s">
        <v>606</v>
      </c>
      <c r="N384" s="34" t="s">
        <v>81</v>
      </c>
      <c r="O384" s="14" t="s">
        <v>605</v>
      </c>
    </row>
    <row r="385" spans="9:15" x14ac:dyDescent="0.3">
      <c r="I385"/>
      <c r="M385" s="14" t="s">
        <v>607</v>
      </c>
      <c r="N385" s="34" t="s">
        <v>81</v>
      </c>
      <c r="O385" s="14" t="s">
        <v>542</v>
      </c>
    </row>
    <row r="386" spans="9:15" x14ac:dyDescent="0.3">
      <c r="I386"/>
      <c r="M386" s="14" t="s">
        <v>608</v>
      </c>
      <c r="N386" s="34" t="s">
        <v>81</v>
      </c>
      <c r="O386" s="14" t="s">
        <v>542</v>
      </c>
    </row>
    <row r="387" spans="9:15" x14ac:dyDescent="0.3">
      <c r="I387"/>
      <c r="M387" s="14" t="s">
        <v>609</v>
      </c>
      <c r="N387" s="34" t="s">
        <v>81</v>
      </c>
      <c r="O387" s="14" t="s">
        <v>542</v>
      </c>
    </row>
    <row r="388" spans="9:15" x14ac:dyDescent="0.3">
      <c r="I388"/>
      <c r="M388" s="14" t="s">
        <v>610</v>
      </c>
      <c r="N388" s="34" t="s">
        <v>81</v>
      </c>
      <c r="O388" s="14" t="s">
        <v>542</v>
      </c>
    </row>
    <row r="389" spans="9:15" x14ac:dyDescent="0.3">
      <c r="I389"/>
      <c r="M389" s="14" t="s">
        <v>611</v>
      </c>
      <c r="N389" s="34" t="s">
        <v>81</v>
      </c>
      <c r="O389" s="14" t="s">
        <v>542</v>
      </c>
    </row>
    <row r="390" spans="9:15" x14ac:dyDescent="0.3">
      <c r="I390"/>
      <c r="M390" s="14" t="s">
        <v>611</v>
      </c>
      <c r="N390" s="34" t="s">
        <v>81</v>
      </c>
      <c r="O390" s="14" t="s">
        <v>542</v>
      </c>
    </row>
    <row r="391" spans="9:15" x14ac:dyDescent="0.3">
      <c r="I391"/>
      <c r="M391" s="14" t="s">
        <v>612</v>
      </c>
      <c r="N391" s="34" t="s">
        <v>81</v>
      </c>
      <c r="O391" s="14" t="s">
        <v>542</v>
      </c>
    </row>
    <row r="392" spans="9:15" x14ac:dyDescent="0.3">
      <c r="I392"/>
      <c r="M392" s="14" t="s">
        <v>612</v>
      </c>
      <c r="N392" s="34" t="s">
        <v>81</v>
      </c>
      <c r="O392" s="14" t="s">
        <v>542</v>
      </c>
    </row>
    <row r="393" spans="9:15" x14ac:dyDescent="0.3">
      <c r="I393"/>
      <c r="M393" s="14" t="s">
        <v>613</v>
      </c>
      <c r="N393" s="34" t="s">
        <v>81</v>
      </c>
      <c r="O393" s="14" t="s">
        <v>542</v>
      </c>
    </row>
    <row r="394" spans="9:15" x14ac:dyDescent="0.3">
      <c r="I394"/>
      <c r="M394" s="31" t="s">
        <v>614</v>
      </c>
      <c r="N394" s="34" t="s">
        <v>81</v>
      </c>
      <c r="O394" s="25" t="s">
        <v>542</v>
      </c>
    </row>
    <row r="395" spans="9:15" x14ac:dyDescent="0.3">
      <c r="I395"/>
      <c r="M395" s="26" t="s">
        <v>615</v>
      </c>
      <c r="N395" s="34" t="s">
        <v>81</v>
      </c>
      <c r="O395" s="25" t="s">
        <v>542</v>
      </c>
    </row>
    <row r="396" spans="9:15" x14ac:dyDescent="0.3">
      <c r="I396"/>
      <c r="M396" s="14" t="s">
        <v>616</v>
      </c>
      <c r="N396" s="34" t="s">
        <v>81</v>
      </c>
      <c r="O396" s="14" t="s">
        <v>542</v>
      </c>
    </row>
    <row r="397" spans="9:15" x14ac:dyDescent="0.3">
      <c r="I397"/>
      <c r="M397" s="31" t="s">
        <v>617</v>
      </c>
      <c r="N397" s="34" t="s">
        <v>81</v>
      </c>
      <c r="O397" s="25" t="s">
        <v>542</v>
      </c>
    </row>
    <row r="398" spans="9:15" x14ac:dyDescent="0.3">
      <c r="I398"/>
      <c r="M398" s="14" t="s">
        <v>618</v>
      </c>
      <c r="N398" s="34" t="s">
        <v>81</v>
      </c>
      <c r="O398" s="14" t="s">
        <v>542</v>
      </c>
    </row>
    <row r="399" spans="9:15" x14ac:dyDescent="0.3">
      <c r="I399"/>
      <c r="M399" s="25" t="s">
        <v>619</v>
      </c>
      <c r="N399" s="34" t="s">
        <v>81</v>
      </c>
      <c r="O399" s="14" t="s">
        <v>542</v>
      </c>
    </row>
    <row r="400" spans="9:15" x14ac:dyDescent="0.3">
      <c r="I400"/>
      <c r="M400" s="14" t="s">
        <v>620</v>
      </c>
      <c r="N400" s="34" t="s">
        <v>81</v>
      </c>
      <c r="O400" s="14" t="s">
        <v>542</v>
      </c>
    </row>
    <row r="401" spans="9:15" x14ac:dyDescent="0.3">
      <c r="I401"/>
      <c r="M401" s="35" t="s">
        <v>621</v>
      </c>
      <c r="N401" s="34" t="s">
        <v>81</v>
      </c>
      <c r="O401" s="14" t="s">
        <v>542</v>
      </c>
    </row>
    <row r="402" spans="9:15" x14ac:dyDescent="0.3">
      <c r="I402"/>
      <c r="M402" s="14" t="s">
        <v>622</v>
      </c>
      <c r="N402" s="34" t="s">
        <v>81</v>
      </c>
      <c r="O402" s="14" t="s">
        <v>542</v>
      </c>
    </row>
    <row r="403" spans="9:15" x14ac:dyDescent="0.3">
      <c r="I403"/>
      <c r="M403" s="31" t="s">
        <v>623</v>
      </c>
      <c r="N403" s="34" t="s">
        <v>81</v>
      </c>
      <c r="O403" s="14" t="s">
        <v>605</v>
      </c>
    </row>
    <row r="404" spans="9:15" x14ac:dyDescent="0.3">
      <c r="I404"/>
      <c r="M404" s="31" t="s">
        <v>624</v>
      </c>
      <c r="N404" s="34" t="s">
        <v>81</v>
      </c>
      <c r="O404" s="25" t="s">
        <v>605</v>
      </c>
    </row>
    <row r="405" spans="9:15" x14ac:dyDescent="0.3">
      <c r="I405"/>
      <c r="M405" s="35" t="s">
        <v>625</v>
      </c>
      <c r="N405" s="34" t="s">
        <v>81</v>
      </c>
      <c r="O405" s="14" t="s">
        <v>605</v>
      </c>
    </row>
    <row r="406" spans="9:15" x14ac:dyDescent="0.3">
      <c r="I406"/>
      <c r="M406" s="14" t="s">
        <v>626</v>
      </c>
      <c r="N406" s="34" t="s">
        <v>81</v>
      </c>
      <c r="O406" s="14" t="s">
        <v>563</v>
      </c>
    </row>
    <row r="407" spans="9:15" x14ac:dyDescent="0.3">
      <c r="I407"/>
      <c r="M407" s="14" t="s">
        <v>627</v>
      </c>
      <c r="N407" s="34" t="s">
        <v>81</v>
      </c>
      <c r="O407" s="14" t="s">
        <v>563</v>
      </c>
    </row>
    <row r="408" spans="9:15" x14ac:dyDescent="0.3">
      <c r="I408"/>
      <c r="M408" s="14" t="s">
        <v>628</v>
      </c>
      <c r="N408" s="34" t="s">
        <v>81</v>
      </c>
      <c r="O408" s="14" t="s">
        <v>563</v>
      </c>
    </row>
    <row r="409" spans="9:15" x14ac:dyDescent="0.3">
      <c r="I409"/>
      <c r="M409" s="31" t="s">
        <v>629</v>
      </c>
      <c r="N409" s="34" t="s">
        <v>81</v>
      </c>
      <c r="O409" s="25" t="s">
        <v>563</v>
      </c>
    </row>
    <row r="410" spans="9:15" x14ac:dyDescent="0.3">
      <c r="I410"/>
      <c r="M410" s="31" t="s">
        <v>630</v>
      </c>
      <c r="N410" s="34" t="s">
        <v>81</v>
      </c>
      <c r="O410" s="25" t="s">
        <v>563</v>
      </c>
    </row>
    <row r="411" spans="9:15" x14ac:dyDescent="0.3">
      <c r="I411"/>
      <c r="M411" s="14" t="s">
        <v>631</v>
      </c>
      <c r="N411" s="34" t="s">
        <v>81</v>
      </c>
      <c r="O411" s="14" t="s">
        <v>563</v>
      </c>
    </row>
    <row r="412" spans="9:15" x14ac:dyDescent="0.3">
      <c r="I412"/>
      <c r="M412" s="28" t="s">
        <v>632</v>
      </c>
      <c r="N412" s="34" t="s">
        <v>81</v>
      </c>
      <c r="O412" s="25" t="s">
        <v>563</v>
      </c>
    </row>
    <row r="413" spans="9:15" x14ac:dyDescent="0.3">
      <c r="I413"/>
      <c r="M413" s="31" t="s">
        <v>633</v>
      </c>
      <c r="N413" s="34" t="s">
        <v>81</v>
      </c>
      <c r="O413" s="25" t="s">
        <v>563</v>
      </c>
    </row>
    <row r="414" spans="9:15" x14ac:dyDescent="0.3">
      <c r="I414"/>
      <c r="M414" s="31" t="s">
        <v>634</v>
      </c>
      <c r="N414" s="34" t="s">
        <v>81</v>
      </c>
      <c r="O414" s="25" t="s">
        <v>563</v>
      </c>
    </row>
    <row r="415" spans="9:15" x14ac:dyDescent="0.3">
      <c r="I415"/>
      <c r="M415" s="14" t="s">
        <v>635</v>
      </c>
      <c r="N415" s="34" t="s">
        <v>81</v>
      </c>
      <c r="O415" s="14" t="s">
        <v>563</v>
      </c>
    </row>
    <row r="416" spans="9:15" x14ac:dyDescent="0.3">
      <c r="I416"/>
      <c r="M416" s="31" t="s">
        <v>636</v>
      </c>
      <c r="N416" s="34" t="s">
        <v>81</v>
      </c>
      <c r="O416" s="25" t="s">
        <v>563</v>
      </c>
    </row>
    <row r="417" spans="9:15" x14ac:dyDescent="0.3">
      <c r="I417"/>
      <c r="M417" s="31" t="s">
        <v>637</v>
      </c>
      <c r="N417" s="34" t="s">
        <v>81</v>
      </c>
      <c r="O417" s="25" t="s">
        <v>563</v>
      </c>
    </row>
    <row r="418" spans="9:15" x14ac:dyDescent="0.3">
      <c r="I418"/>
      <c r="M418" s="31" t="s">
        <v>638</v>
      </c>
      <c r="N418" s="34" t="s">
        <v>81</v>
      </c>
      <c r="O418" s="25" t="s">
        <v>563</v>
      </c>
    </row>
    <row r="419" spans="9:15" x14ac:dyDescent="0.3">
      <c r="I419"/>
      <c r="M419" s="14" t="s">
        <v>639</v>
      </c>
      <c r="N419" s="34" t="s">
        <v>81</v>
      </c>
      <c r="O419" s="14" t="s">
        <v>542</v>
      </c>
    </row>
    <row r="420" spans="9:15" x14ac:dyDescent="0.3">
      <c r="I420"/>
      <c r="M420" s="14" t="s">
        <v>640</v>
      </c>
      <c r="N420" s="34" t="s">
        <v>81</v>
      </c>
      <c r="O420" s="14" t="s">
        <v>542</v>
      </c>
    </row>
    <row r="421" spans="9:15" x14ac:dyDescent="0.3">
      <c r="I421"/>
      <c r="M421" s="35" t="s">
        <v>641</v>
      </c>
      <c r="N421" s="34" t="s">
        <v>81</v>
      </c>
      <c r="O421" s="14" t="s">
        <v>542</v>
      </c>
    </row>
    <row r="422" spans="9:15" x14ac:dyDescent="0.3">
      <c r="I422"/>
      <c r="M422" s="14" t="s">
        <v>642</v>
      </c>
      <c r="N422" s="34" t="s">
        <v>81</v>
      </c>
      <c r="O422" s="14" t="s">
        <v>542</v>
      </c>
    </row>
    <row r="423" spans="9:15" x14ac:dyDescent="0.3">
      <c r="I423"/>
      <c r="M423" s="14" t="s">
        <v>643</v>
      </c>
      <c r="N423" s="34" t="s">
        <v>81</v>
      </c>
      <c r="O423" s="14" t="s">
        <v>542</v>
      </c>
    </row>
    <row r="424" spans="9:15" x14ac:dyDescent="0.3">
      <c r="I424"/>
      <c r="M424" s="14" t="s">
        <v>644</v>
      </c>
      <c r="N424" s="34" t="s">
        <v>81</v>
      </c>
      <c r="O424" s="14" t="s">
        <v>542</v>
      </c>
    </row>
    <row r="425" spans="9:15" x14ac:dyDescent="0.3">
      <c r="I425"/>
      <c r="M425" s="31" t="s">
        <v>645</v>
      </c>
      <c r="N425" s="34" t="s">
        <v>81</v>
      </c>
      <c r="O425" s="25" t="s">
        <v>542</v>
      </c>
    </row>
    <row r="426" spans="9:15" x14ac:dyDescent="0.3">
      <c r="I426"/>
      <c r="M426" s="35" t="s">
        <v>646</v>
      </c>
      <c r="N426" s="34" t="s">
        <v>81</v>
      </c>
      <c r="O426" s="14" t="s">
        <v>566</v>
      </c>
    </row>
    <row r="427" spans="9:15" x14ac:dyDescent="0.3">
      <c r="I427"/>
      <c r="M427" s="14" t="s">
        <v>647</v>
      </c>
      <c r="N427" s="34" t="s">
        <v>81</v>
      </c>
      <c r="O427" s="14" t="s">
        <v>542</v>
      </c>
    </row>
    <row r="428" spans="9:15" x14ac:dyDescent="0.3">
      <c r="I428"/>
      <c r="M428" s="14" t="s">
        <v>649</v>
      </c>
      <c r="N428" s="34" t="s">
        <v>81</v>
      </c>
      <c r="O428" s="14" t="s">
        <v>648</v>
      </c>
    </row>
    <row r="429" spans="9:15" x14ac:dyDescent="0.3">
      <c r="I429"/>
      <c r="M429" s="14" t="s">
        <v>650</v>
      </c>
      <c r="N429" s="34" t="s">
        <v>81</v>
      </c>
      <c r="O429" s="14" t="s">
        <v>648</v>
      </c>
    </row>
    <row r="430" spans="9:15" x14ac:dyDescent="0.3">
      <c r="I430"/>
      <c r="M430" s="26" t="s">
        <v>651</v>
      </c>
      <c r="N430" s="34" t="s">
        <v>81</v>
      </c>
      <c r="O430" s="25" t="s">
        <v>563</v>
      </c>
    </row>
    <row r="431" spans="9:15" x14ac:dyDescent="0.3">
      <c r="I431"/>
      <c r="M431" s="14" t="s">
        <v>652</v>
      </c>
      <c r="N431" s="34" t="s">
        <v>81</v>
      </c>
      <c r="O431" s="14" t="s">
        <v>1597</v>
      </c>
    </row>
    <row r="432" spans="9:15" x14ac:dyDescent="0.3">
      <c r="I432"/>
      <c r="M432" s="14" t="s">
        <v>653</v>
      </c>
      <c r="N432" s="34" t="s">
        <v>81</v>
      </c>
      <c r="O432" s="25" t="s">
        <v>1597</v>
      </c>
    </row>
    <row r="433" spans="9:15" x14ac:dyDescent="0.3">
      <c r="I433"/>
      <c r="M433" s="14" t="s">
        <v>654</v>
      </c>
      <c r="N433" s="34" t="s">
        <v>81</v>
      </c>
      <c r="O433" s="14" t="s">
        <v>1597</v>
      </c>
    </row>
    <row r="434" spans="9:15" x14ac:dyDescent="0.3">
      <c r="I434"/>
      <c r="M434" s="14" t="s">
        <v>655</v>
      </c>
      <c r="N434" s="34" t="s">
        <v>81</v>
      </c>
      <c r="O434" s="25" t="s">
        <v>1597</v>
      </c>
    </row>
    <row r="435" spans="9:15" x14ac:dyDescent="0.3">
      <c r="I435"/>
      <c r="M435" s="14" t="s">
        <v>656</v>
      </c>
      <c r="N435" s="34" t="s">
        <v>81</v>
      </c>
      <c r="O435" s="14" t="s">
        <v>1597</v>
      </c>
    </row>
    <row r="436" spans="9:15" x14ac:dyDescent="0.3">
      <c r="I436"/>
      <c r="M436" s="14" t="s">
        <v>657</v>
      </c>
      <c r="N436" s="34" t="s">
        <v>81</v>
      </c>
      <c r="O436" s="14" t="s">
        <v>1597</v>
      </c>
    </row>
    <row r="437" spans="9:15" x14ac:dyDescent="0.3">
      <c r="I437"/>
      <c r="M437" s="14" t="s">
        <v>658</v>
      </c>
      <c r="N437" s="34" t="s">
        <v>81</v>
      </c>
      <c r="O437" s="14" t="s">
        <v>1597</v>
      </c>
    </row>
    <row r="438" spans="9:15" x14ac:dyDescent="0.3">
      <c r="I438"/>
      <c r="M438" s="31" t="s">
        <v>659</v>
      </c>
      <c r="N438" s="34" t="s">
        <v>81</v>
      </c>
      <c r="O438" s="14" t="s">
        <v>1597</v>
      </c>
    </row>
    <row r="439" spans="9:15" x14ac:dyDescent="0.3">
      <c r="I439"/>
      <c r="M439" s="14" t="s">
        <v>660</v>
      </c>
      <c r="N439" s="34" t="s">
        <v>81</v>
      </c>
      <c r="O439" s="14" t="s">
        <v>1597</v>
      </c>
    </row>
    <row r="440" spans="9:15" x14ac:dyDescent="0.3">
      <c r="I440"/>
      <c r="M440" s="14" t="s">
        <v>661</v>
      </c>
      <c r="N440" s="34" t="s">
        <v>81</v>
      </c>
      <c r="O440" s="14" t="s">
        <v>1597</v>
      </c>
    </row>
    <row r="441" spans="9:15" x14ac:dyDescent="0.3">
      <c r="I441"/>
      <c r="M441" s="31" t="s">
        <v>662</v>
      </c>
      <c r="N441" s="34" t="s">
        <v>81</v>
      </c>
      <c r="O441" s="14" t="s">
        <v>1598</v>
      </c>
    </row>
    <row r="442" spans="9:15" x14ac:dyDescent="0.3">
      <c r="I442"/>
      <c r="M442" s="26" t="s">
        <v>664</v>
      </c>
      <c r="N442" s="34" t="s">
        <v>81</v>
      </c>
      <c r="O442" s="25" t="s">
        <v>1598</v>
      </c>
    </row>
    <row r="443" spans="9:15" x14ac:dyDescent="0.3">
      <c r="I443"/>
      <c r="M443" s="31" t="s">
        <v>665</v>
      </c>
      <c r="N443" s="34" t="s">
        <v>81</v>
      </c>
      <c r="O443" s="14" t="s">
        <v>1597</v>
      </c>
    </row>
    <row r="444" spans="9:15" x14ac:dyDescent="0.3">
      <c r="I444"/>
      <c r="M444" s="31" t="s">
        <v>666</v>
      </c>
      <c r="N444" s="34" t="s">
        <v>81</v>
      </c>
      <c r="O444" s="25" t="s">
        <v>667</v>
      </c>
    </row>
    <row r="445" spans="9:15" x14ac:dyDescent="0.3">
      <c r="I445"/>
      <c r="M445" s="26" t="s">
        <v>668</v>
      </c>
      <c r="N445" s="34" t="s">
        <v>81</v>
      </c>
      <c r="O445" s="25" t="s">
        <v>663</v>
      </c>
    </row>
    <row r="446" spans="9:15" x14ac:dyDescent="0.3">
      <c r="I446"/>
      <c r="M446" s="31" t="s">
        <v>669</v>
      </c>
      <c r="N446" s="34" t="s">
        <v>81</v>
      </c>
      <c r="O446" s="62" t="s">
        <v>1599</v>
      </c>
    </row>
    <row r="447" spans="9:15" x14ac:dyDescent="0.3">
      <c r="I447"/>
      <c r="M447" s="14" t="s">
        <v>670</v>
      </c>
      <c r="N447" s="34" t="s">
        <v>81</v>
      </c>
      <c r="O447" s="62" t="s">
        <v>1600</v>
      </c>
    </row>
    <row r="448" spans="9:15" x14ac:dyDescent="0.3">
      <c r="I448"/>
      <c r="M448" s="62" t="s">
        <v>1357</v>
      </c>
      <c r="N448" s="34" t="s">
        <v>81</v>
      </c>
      <c r="O448" s="62" t="s">
        <v>1600</v>
      </c>
    </row>
    <row r="449" spans="9:15" x14ac:dyDescent="0.3">
      <c r="I449"/>
      <c r="M449" s="31" t="s">
        <v>671</v>
      </c>
      <c r="N449" s="34" t="s">
        <v>81</v>
      </c>
      <c r="O449" s="14" t="s">
        <v>1601</v>
      </c>
    </row>
    <row r="450" spans="9:15" x14ac:dyDescent="0.3">
      <c r="I450"/>
      <c r="M450" s="62"/>
      <c r="N450" s="137"/>
      <c r="O450" s="62"/>
    </row>
    <row r="451" spans="9:15" x14ac:dyDescent="0.3">
      <c r="I451"/>
      <c r="M451" s="62"/>
      <c r="N451" s="137"/>
      <c r="O451" s="62"/>
    </row>
    <row r="452" spans="9:15" x14ac:dyDescent="0.3">
      <c r="I452"/>
      <c r="M452" s="62"/>
      <c r="N452" s="137"/>
      <c r="O452" s="62"/>
    </row>
    <row r="453" spans="9:15" x14ac:dyDescent="0.3">
      <c r="I453"/>
      <c r="M453" s="62"/>
      <c r="N453" s="137"/>
      <c r="O453" s="62"/>
    </row>
    <row r="454" spans="9:15" x14ac:dyDescent="0.3">
      <c r="I454"/>
      <c r="M454" s="62"/>
      <c r="N454" s="137"/>
      <c r="O454" s="62"/>
    </row>
    <row r="455" spans="9:15" x14ac:dyDescent="0.3">
      <c r="I455"/>
      <c r="M455" s="14"/>
      <c r="N455" s="34"/>
      <c r="O455" s="14"/>
    </row>
    <row r="456" spans="9:15" x14ac:dyDescent="0.3">
      <c r="I456"/>
      <c r="M456" s="14"/>
      <c r="N456" s="34"/>
      <c r="O456" s="14"/>
    </row>
    <row r="457" spans="9:15" x14ac:dyDescent="0.3">
      <c r="I457"/>
      <c r="M457" s="14"/>
      <c r="N457" s="34"/>
      <c r="O457" s="25"/>
    </row>
    <row r="458" spans="9:15" x14ac:dyDescent="0.3">
      <c r="I458"/>
      <c r="M458" s="14" t="s">
        <v>672</v>
      </c>
      <c r="N458" s="37" t="s">
        <v>87</v>
      </c>
      <c r="O458" s="25" t="s">
        <v>673</v>
      </c>
    </row>
    <row r="459" spans="9:15" x14ac:dyDescent="0.3">
      <c r="I459"/>
      <c r="M459" s="14" t="s">
        <v>674</v>
      </c>
      <c r="N459" s="37" t="s">
        <v>87</v>
      </c>
      <c r="O459" s="14" t="s">
        <v>673</v>
      </c>
    </row>
    <row r="460" spans="9:15" x14ac:dyDescent="0.3">
      <c r="I460"/>
      <c r="M460" s="14" t="s">
        <v>675</v>
      </c>
      <c r="N460" s="37" t="s">
        <v>87</v>
      </c>
      <c r="O460" s="25" t="s">
        <v>673</v>
      </c>
    </row>
    <row r="461" spans="9:15" x14ac:dyDescent="0.3">
      <c r="I461"/>
      <c r="M461" s="14" t="s">
        <v>676</v>
      </c>
      <c r="N461" s="37" t="s">
        <v>87</v>
      </c>
      <c r="O461" s="14" t="s">
        <v>677</v>
      </c>
    </row>
    <row r="462" spans="9:15" x14ac:dyDescent="0.3">
      <c r="I462"/>
      <c r="M462" s="14" t="s">
        <v>678</v>
      </c>
      <c r="N462" s="37" t="s">
        <v>87</v>
      </c>
      <c r="O462" s="14" t="s">
        <v>673</v>
      </c>
    </row>
    <row r="463" spans="9:15" x14ac:dyDescent="0.3">
      <c r="I463"/>
      <c r="M463" s="14" t="s">
        <v>679</v>
      </c>
      <c r="N463" s="37" t="s">
        <v>87</v>
      </c>
      <c r="O463" s="14" t="s">
        <v>680</v>
      </c>
    </row>
    <row r="464" spans="9:15" x14ac:dyDescent="0.3">
      <c r="I464"/>
      <c r="M464" s="14" t="s">
        <v>681</v>
      </c>
      <c r="N464" s="37" t="s">
        <v>87</v>
      </c>
      <c r="O464" s="14" t="s">
        <v>680</v>
      </c>
    </row>
    <row r="465" spans="9:15" x14ac:dyDescent="0.3">
      <c r="I465"/>
      <c r="M465" s="14" t="s">
        <v>682</v>
      </c>
      <c r="N465" s="37" t="s">
        <v>87</v>
      </c>
      <c r="O465" s="14" t="s">
        <v>680</v>
      </c>
    </row>
    <row r="466" spans="9:15" x14ac:dyDescent="0.3">
      <c r="I466"/>
      <c r="M466" s="14" t="s">
        <v>683</v>
      </c>
      <c r="N466" s="37" t="s">
        <v>87</v>
      </c>
      <c r="O466" s="25" t="s">
        <v>680</v>
      </c>
    </row>
    <row r="467" spans="9:15" x14ac:dyDescent="0.3">
      <c r="I467"/>
      <c r="M467" s="14" t="s">
        <v>684</v>
      </c>
      <c r="N467" s="37" t="s">
        <v>87</v>
      </c>
      <c r="O467" s="25" t="s">
        <v>680</v>
      </c>
    </row>
    <row r="468" spans="9:15" x14ac:dyDescent="0.3">
      <c r="I468"/>
      <c r="M468" s="35" t="s">
        <v>685</v>
      </c>
      <c r="N468" s="37" t="s">
        <v>87</v>
      </c>
      <c r="O468" s="14" t="s">
        <v>680</v>
      </c>
    </row>
    <row r="469" spans="9:15" x14ac:dyDescent="0.3">
      <c r="I469"/>
      <c r="M469" s="14" t="s">
        <v>686</v>
      </c>
      <c r="N469" s="37" t="s">
        <v>87</v>
      </c>
      <c r="O469" s="14" t="s">
        <v>680</v>
      </c>
    </row>
    <row r="470" spans="9:15" x14ac:dyDescent="0.3">
      <c r="I470"/>
      <c r="M470" s="14" t="s">
        <v>687</v>
      </c>
      <c r="N470" s="37" t="s">
        <v>87</v>
      </c>
      <c r="O470" s="25" t="s">
        <v>680</v>
      </c>
    </row>
    <row r="471" spans="9:15" x14ac:dyDescent="0.3">
      <c r="I471"/>
      <c r="M471" s="31" t="s">
        <v>688</v>
      </c>
      <c r="N471" s="37" t="s">
        <v>87</v>
      </c>
      <c r="O471" s="25" t="s">
        <v>680</v>
      </c>
    </row>
    <row r="472" spans="9:15" x14ac:dyDescent="0.3">
      <c r="I472"/>
      <c r="M472" s="35" t="s">
        <v>690</v>
      </c>
      <c r="N472" s="37" t="s">
        <v>87</v>
      </c>
      <c r="O472" s="14" t="s">
        <v>680</v>
      </c>
    </row>
    <row r="473" spans="9:15" x14ac:dyDescent="0.3">
      <c r="I473"/>
      <c r="M473" s="14" t="s">
        <v>691</v>
      </c>
      <c r="N473" s="37" t="s">
        <v>87</v>
      </c>
      <c r="O473" s="25" t="s">
        <v>680</v>
      </c>
    </row>
    <row r="474" spans="9:15" x14ac:dyDescent="0.3">
      <c r="I474"/>
      <c r="M474" s="14" t="s">
        <v>692</v>
      </c>
      <c r="N474" s="37" t="s">
        <v>87</v>
      </c>
      <c r="O474" s="25" t="s">
        <v>680</v>
      </c>
    </row>
    <row r="475" spans="9:15" x14ac:dyDescent="0.3">
      <c r="I475"/>
      <c r="M475" s="35" t="s">
        <v>693</v>
      </c>
      <c r="N475" s="37" t="s">
        <v>87</v>
      </c>
      <c r="O475" s="14" t="s">
        <v>680</v>
      </c>
    </row>
    <row r="476" spans="9:15" x14ac:dyDescent="0.3">
      <c r="I476"/>
      <c r="M476" s="31" t="s">
        <v>694</v>
      </c>
      <c r="N476" s="37" t="s">
        <v>87</v>
      </c>
      <c r="O476" s="14" t="s">
        <v>680</v>
      </c>
    </row>
    <row r="477" spans="9:15" x14ac:dyDescent="0.3">
      <c r="I477"/>
      <c r="M477" s="14" t="s">
        <v>695</v>
      </c>
      <c r="N477" s="37" t="s">
        <v>87</v>
      </c>
      <c r="O477" s="14" t="s">
        <v>673</v>
      </c>
    </row>
    <row r="478" spans="9:15" x14ac:dyDescent="0.3">
      <c r="I478"/>
      <c r="M478" s="14" t="s">
        <v>696</v>
      </c>
      <c r="N478" s="37" t="s">
        <v>87</v>
      </c>
      <c r="O478" s="14" t="s">
        <v>673</v>
      </c>
    </row>
    <row r="479" spans="9:15" x14ac:dyDescent="0.3">
      <c r="I479"/>
      <c r="M479" s="14" t="s">
        <v>697</v>
      </c>
      <c r="N479" s="37" t="s">
        <v>87</v>
      </c>
      <c r="O479" s="14" t="s">
        <v>698</v>
      </c>
    </row>
    <row r="480" spans="9:15" x14ac:dyDescent="0.3">
      <c r="I480"/>
      <c r="M480" s="14" t="s">
        <v>699</v>
      </c>
      <c r="N480" s="37" t="s">
        <v>87</v>
      </c>
      <c r="O480" s="25" t="s">
        <v>700</v>
      </c>
    </row>
    <row r="481" spans="9:15" x14ac:dyDescent="0.3">
      <c r="I481"/>
      <c r="M481" s="14" t="s">
        <v>701</v>
      </c>
      <c r="N481" s="37" t="s">
        <v>87</v>
      </c>
      <c r="O481" s="25" t="s">
        <v>702</v>
      </c>
    </row>
    <row r="482" spans="9:15" x14ac:dyDescent="0.3">
      <c r="I482"/>
      <c r="M482" s="14" t="s">
        <v>703</v>
      </c>
      <c r="N482" s="37" t="s">
        <v>87</v>
      </c>
      <c r="O482" s="25" t="s">
        <v>704</v>
      </c>
    </row>
    <row r="483" spans="9:15" x14ac:dyDescent="0.3">
      <c r="I483"/>
      <c r="M483" s="35" t="s">
        <v>705</v>
      </c>
      <c r="N483" s="37" t="s">
        <v>87</v>
      </c>
      <c r="O483" s="62" t="s">
        <v>1593</v>
      </c>
    </row>
    <row r="484" spans="9:15" x14ac:dyDescent="0.3">
      <c r="I484"/>
      <c r="M484" s="14" t="s">
        <v>706</v>
      </c>
      <c r="N484" s="37" t="s">
        <v>87</v>
      </c>
      <c r="O484" s="62" t="s">
        <v>1593</v>
      </c>
    </row>
    <row r="485" spans="9:15" x14ac:dyDescent="0.3">
      <c r="I485"/>
      <c r="M485" s="14" t="s">
        <v>707</v>
      </c>
      <c r="N485" s="37" t="s">
        <v>87</v>
      </c>
      <c r="O485" s="62" t="s">
        <v>1593</v>
      </c>
    </row>
    <row r="486" spans="9:15" x14ac:dyDescent="0.3">
      <c r="I486"/>
      <c r="M486" s="14" t="s">
        <v>708</v>
      </c>
      <c r="N486" s="37" t="s">
        <v>87</v>
      </c>
      <c r="O486" s="62" t="s">
        <v>1593</v>
      </c>
    </row>
    <row r="487" spans="9:15" x14ac:dyDescent="0.3">
      <c r="I487"/>
      <c r="M487" s="14" t="s">
        <v>709</v>
      </c>
      <c r="N487" s="37" t="s">
        <v>87</v>
      </c>
      <c r="O487" s="62" t="s">
        <v>1593</v>
      </c>
    </row>
    <row r="488" spans="9:15" x14ac:dyDescent="0.3">
      <c r="I488"/>
      <c r="M488" s="14" t="s">
        <v>710</v>
      </c>
      <c r="N488" s="37" t="s">
        <v>87</v>
      </c>
      <c r="O488" s="14" t="s">
        <v>673</v>
      </c>
    </row>
    <row r="489" spans="9:15" x14ac:dyDescent="0.3">
      <c r="I489"/>
      <c r="M489" s="14" t="s">
        <v>711</v>
      </c>
      <c r="N489" s="37" t="s">
        <v>87</v>
      </c>
      <c r="O489" s="14" t="s">
        <v>673</v>
      </c>
    </row>
    <row r="490" spans="9:15" x14ac:dyDescent="0.3">
      <c r="I490"/>
      <c r="M490" s="14" t="s">
        <v>712</v>
      </c>
      <c r="N490" s="37" t="s">
        <v>87</v>
      </c>
      <c r="O490" s="25" t="s">
        <v>713</v>
      </c>
    </row>
    <row r="491" spans="9:15" x14ac:dyDescent="0.3">
      <c r="I491"/>
      <c r="M491" s="14" t="s">
        <v>714</v>
      </c>
      <c r="N491" s="37" t="s">
        <v>87</v>
      </c>
      <c r="O491" s="14" t="s">
        <v>713</v>
      </c>
    </row>
    <row r="492" spans="9:15" x14ac:dyDescent="0.3">
      <c r="I492"/>
      <c r="M492" s="14" t="s">
        <v>715</v>
      </c>
      <c r="N492" s="37" t="s">
        <v>87</v>
      </c>
      <c r="O492" s="25" t="s">
        <v>716</v>
      </c>
    </row>
    <row r="493" spans="9:15" x14ac:dyDescent="0.3">
      <c r="I493"/>
      <c r="M493" s="14" t="s">
        <v>717</v>
      </c>
      <c r="N493" s="37" t="s">
        <v>87</v>
      </c>
      <c r="O493" s="14" t="s">
        <v>718</v>
      </c>
    </row>
    <row r="494" spans="9:15" x14ac:dyDescent="0.3">
      <c r="I494"/>
      <c r="M494" s="14" t="s">
        <v>719</v>
      </c>
      <c r="N494" s="37" t="s">
        <v>87</v>
      </c>
      <c r="O494" s="14" t="s">
        <v>689</v>
      </c>
    </row>
    <row r="495" spans="9:15" x14ac:dyDescent="0.3">
      <c r="I495"/>
      <c r="M495" s="14" t="s">
        <v>720</v>
      </c>
      <c r="N495" s="37" t="s">
        <v>87</v>
      </c>
      <c r="O495" s="14" t="s">
        <v>721</v>
      </c>
    </row>
    <row r="496" spans="9:15" x14ac:dyDescent="0.3">
      <c r="I496"/>
      <c r="M496" s="14" t="s">
        <v>722</v>
      </c>
      <c r="N496" s="37" t="s">
        <v>87</v>
      </c>
      <c r="O496" s="14" t="s">
        <v>718</v>
      </c>
    </row>
    <row r="497" spans="9:15" x14ac:dyDescent="0.3">
      <c r="I497"/>
      <c r="M497" s="14" t="s">
        <v>723</v>
      </c>
      <c r="N497" s="37" t="s">
        <v>87</v>
      </c>
      <c r="O497" s="14" t="s">
        <v>718</v>
      </c>
    </row>
    <row r="498" spans="9:15" x14ac:dyDescent="0.3">
      <c r="I498"/>
      <c r="M498" s="14" t="s">
        <v>723</v>
      </c>
      <c r="N498" s="37" t="s">
        <v>87</v>
      </c>
      <c r="O498" s="25" t="s">
        <v>673</v>
      </c>
    </row>
    <row r="499" spans="9:15" x14ac:dyDescent="0.3">
      <c r="I499"/>
      <c r="M499" s="14" t="s">
        <v>724</v>
      </c>
      <c r="N499" s="37" t="s">
        <v>87</v>
      </c>
      <c r="O499" s="14" t="s">
        <v>721</v>
      </c>
    </row>
    <row r="500" spans="9:15" x14ac:dyDescent="0.3">
      <c r="I500"/>
      <c r="M500" s="14" t="s">
        <v>725</v>
      </c>
      <c r="N500" s="37" t="s">
        <v>87</v>
      </c>
      <c r="O500" s="14" t="s">
        <v>721</v>
      </c>
    </row>
    <row r="501" spans="9:15" x14ac:dyDescent="0.3">
      <c r="I501"/>
      <c r="M501" s="25" t="s">
        <v>726</v>
      </c>
      <c r="N501" s="37" t="s">
        <v>87</v>
      </c>
      <c r="O501" s="25" t="s">
        <v>673</v>
      </c>
    </row>
    <row r="502" spans="9:15" x14ac:dyDescent="0.3">
      <c r="I502"/>
      <c r="M502" s="14" t="s">
        <v>727</v>
      </c>
      <c r="N502" s="37" t="s">
        <v>87</v>
      </c>
      <c r="O502" s="14" t="s">
        <v>728</v>
      </c>
    </row>
    <row r="503" spans="9:15" x14ac:dyDescent="0.3">
      <c r="I503"/>
      <c r="M503" s="14" t="s">
        <v>729</v>
      </c>
      <c r="N503" s="37" t="s">
        <v>87</v>
      </c>
      <c r="O503" s="14" t="s">
        <v>728</v>
      </c>
    </row>
    <row r="504" spans="9:15" x14ac:dyDescent="0.3">
      <c r="I504"/>
      <c r="M504" s="14" t="s">
        <v>730</v>
      </c>
      <c r="N504" s="37" t="s">
        <v>87</v>
      </c>
      <c r="O504" s="14" t="s">
        <v>728</v>
      </c>
    </row>
    <row r="505" spans="9:15" x14ac:dyDescent="0.3">
      <c r="I505"/>
      <c r="M505" s="14" t="s">
        <v>731</v>
      </c>
      <c r="N505" s="37" t="s">
        <v>87</v>
      </c>
      <c r="O505" s="14" t="s">
        <v>728</v>
      </c>
    </row>
    <row r="506" spans="9:15" x14ac:dyDescent="0.3">
      <c r="I506"/>
      <c r="M506" s="14" t="s">
        <v>732</v>
      </c>
      <c r="N506" s="37" t="s">
        <v>87</v>
      </c>
      <c r="O506" s="14" t="s">
        <v>728</v>
      </c>
    </row>
    <row r="507" spans="9:15" x14ac:dyDescent="0.3">
      <c r="I507"/>
      <c r="M507" s="14" t="s">
        <v>733</v>
      </c>
      <c r="N507" s="37" t="s">
        <v>87</v>
      </c>
      <c r="O507" s="14" t="s">
        <v>728</v>
      </c>
    </row>
    <row r="508" spans="9:15" x14ac:dyDescent="0.3">
      <c r="I508"/>
      <c r="M508" s="31" t="s">
        <v>734</v>
      </c>
      <c r="N508" s="37" t="s">
        <v>87</v>
      </c>
      <c r="O508" s="14" t="s">
        <v>728</v>
      </c>
    </row>
    <row r="509" spans="9:15" x14ac:dyDescent="0.3">
      <c r="I509"/>
      <c r="M509" s="14" t="s">
        <v>735</v>
      </c>
      <c r="N509" s="37" t="s">
        <v>87</v>
      </c>
      <c r="O509" s="25" t="s">
        <v>728</v>
      </c>
    </row>
    <row r="510" spans="9:15" x14ac:dyDescent="0.3">
      <c r="I510"/>
      <c r="M510" s="14" t="s">
        <v>736</v>
      </c>
      <c r="N510" s="37" t="s">
        <v>87</v>
      </c>
      <c r="O510" s="25" t="s">
        <v>737</v>
      </c>
    </row>
    <row r="511" spans="9:15" x14ac:dyDescent="0.3">
      <c r="I511"/>
      <c r="M511" s="31" t="s">
        <v>738</v>
      </c>
      <c r="N511" s="37" t="s">
        <v>87</v>
      </c>
      <c r="O511" s="14" t="s">
        <v>739</v>
      </c>
    </row>
    <row r="512" spans="9:15" x14ac:dyDescent="0.3">
      <c r="I512"/>
      <c r="M512" s="31" t="s">
        <v>740</v>
      </c>
      <c r="N512" s="37" t="s">
        <v>87</v>
      </c>
      <c r="O512" s="25" t="s">
        <v>739</v>
      </c>
    </row>
    <row r="513" spans="9:15" x14ac:dyDescent="0.3">
      <c r="I513"/>
      <c r="M513" s="14" t="s">
        <v>741</v>
      </c>
      <c r="N513" s="37" t="s">
        <v>87</v>
      </c>
      <c r="O513" s="14" t="s">
        <v>673</v>
      </c>
    </row>
    <row r="514" spans="9:15" x14ac:dyDescent="0.3">
      <c r="I514"/>
      <c r="M514" s="14" t="s">
        <v>742</v>
      </c>
      <c r="N514" s="37" t="s">
        <v>87</v>
      </c>
      <c r="O514" s="14" t="s">
        <v>743</v>
      </c>
    </row>
    <row r="515" spans="9:15" x14ac:dyDescent="0.3">
      <c r="I515"/>
      <c r="M515" s="31" t="s">
        <v>744</v>
      </c>
      <c r="N515" s="37" t="s">
        <v>87</v>
      </c>
      <c r="O515" s="14" t="s">
        <v>716</v>
      </c>
    </row>
    <row r="516" spans="9:15" x14ac:dyDescent="0.3">
      <c r="I516"/>
      <c r="M516" s="14" t="s">
        <v>745</v>
      </c>
      <c r="N516" s="37" t="s">
        <v>87</v>
      </c>
      <c r="O516" s="14" t="s">
        <v>673</v>
      </c>
    </row>
    <row r="517" spans="9:15" x14ac:dyDescent="0.3">
      <c r="I517"/>
      <c r="M517" s="35" t="s">
        <v>746</v>
      </c>
      <c r="N517" s="37" t="s">
        <v>87</v>
      </c>
      <c r="O517" s="14" t="s">
        <v>747</v>
      </c>
    </row>
    <row r="518" spans="9:15" x14ac:dyDescent="0.3">
      <c r="I518"/>
      <c r="M518" s="14" t="s">
        <v>748</v>
      </c>
      <c r="N518" s="37" t="s">
        <v>87</v>
      </c>
      <c r="O518" s="25" t="s">
        <v>747</v>
      </c>
    </row>
    <row r="519" spans="9:15" x14ac:dyDescent="0.3">
      <c r="I519"/>
      <c r="M519" s="14" t="s">
        <v>749</v>
      </c>
      <c r="N519" s="37" t="s">
        <v>87</v>
      </c>
      <c r="O519" s="14" t="s">
        <v>747</v>
      </c>
    </row>
    <row r="520" spans="9:15" x14ac:dyDescent="0.3">
      <c r="I520"/>
      <c r="M520" s="14" t="s">
        <v>750</v>
      </c>
      <c r="N520" s="37" t="s">
        <v>87</v>
      </c>
      <c r="O520" s="14" t="s">
        <v>716</v>
      </c>
    </row>
    <row r="521" spans="9:15" x14ac:dyDescent="0.3">
      <c r="I521"/>
      <c r="M521" s="14" t="s">
        <v>751</v>
      </c>
      <c r="N521" s="37" t="s">
        <v>87</v>
      </c>
      <c r="O521" s="14" t="s">
        <v>673</v>
      </c>
    </row>
    <row r="522" spans="9:15" x14ac:dyDescent="0.3">
      <c r="I522"/>
      <c r="M522" s="14" t="s">
        <v>752</v>
      </c>
      <c r="N522" s="37" t="s">
        <v>87</v>
      </c>
      <c r="O522" s="14" t="s">
        <v>673</v>
      </c>
    </row>
    <row r="523" spans="9:15" x14ac:dyDescent="0.3">
      <c r="I523"/>
      <c r="M523" s="14" t="s">
        <v>753</v>
      </c>
      <c r="N523" s="37" t="s">
        <v>87</v>
      </c>
      <c r="O523" s="14" t="s">
        <v>673</v>
      </c>
    </row>
    <row r="524" spans="9:15" x14ac:dyDescent="0.3">
      <c r="I524"/>
      <c r="M524" s="14" t="s">
        <v>754</v>
      </c>
      <c r="N524" s="37" t="s">
        <v>87</v>
      </c>
      <c r="O524" s="14" t="s">
        <v>673</v>
      </c>
    </row>
    <row r="525" spans="9:15" x14ac:dyDescent="0.3">
      <c r="I525"/>
      <c r="M525" s="14" t="s">
        <v>751</v>
      </c>
      <c r="N525" s="37" t="s">
        <v>87</v>
      </c>
      <c r="O525" s="14" t="s">
        <v>673</v>
      </c>
    </row>
    <row r="526" spans="9:15" x14ac:dyDescent="0.3">
      <c r="I526"/>
      <c r="M526" s="27" t="s">
        <v>755</v>
      </c>
      <c r="N526" s="37" t="s">
        <v>87</v>
      </c>
      <c r="O526" s="25" t="s">
        <v>756</v>
      </c>
    </row>
    <row r="527" spans="9:15" x14ac:dyDescent="0.3">
      <c r="I527"/>
      <c r="M527" s="31" t="s">
        <v>757</v>
      </c>
      <c r="N527" s="37" t="s">
        <v>87</v>
      </c>
      <c r="O527" s="25" t="s">
        <v>758</v>
      </c>
    </row>
    <row r="528" spans="9:15" x14ac:dyDescent="0.3">
      <c r="I528"/>
      <c r="M528" s="31" t="s">
        <v>759</v>
      </c>
      <c r="N528" s="37" t="s">
        <v>87</v>
      </c>
      <c r="O528" s="14" t="s">
        <v>758</v>
      </c>
    </row>
    <row r="529" spans="9:15" x14ac:dyDescent="0.3">
      <c r="I529"/>
      <c r="M529" s="14" t="s">
        <v>760</v>
      </c>
      <c r="N529" s="37" t="s">
        <v>87</v>
      </c>
      <c r="O529" s="14" t="s">
        <v>673</v>
      </c>
    </row>
    <row r="530" spans="9:15" x14ac:dyDescent="0.3">
      <c r="I530"/>
      <c r="M530" s="14" t="s">
        <v>761</v>
      </c>
      <c r="N530" s="37" t="s">
        <v>87</v>
      </c>
      <c r="O530" s="14" t="s">
        <v>758</v>
      </c>
    </row>
    <row r="531" spans="9:15" x14ac:dyDescent="0.3">
      <c r="I531"/>
      <c r="M531" s="14" t="s">
        <v>762</v>
      </c>
      <c r="N531" s="37" t="s">
        <v>87</v>
      </c>
      <c r="O531" s="14" t="s">
        <v>758</v>
      </c>
    </row>
    <row r="532" spans="9:15" x14ac:dyDescent="0.3">
      <c r="I532"/>
      <c r="M532" s="14" t="s">
        <v>763</v>
      </c>
      <c r="N532" s="37" t="s">
        <v>87</v>
      </c>
      <c r="O532" s="14" t="s">
        <v>758</v>
      </c>
    </row>
    <row r="533" spans="9:15" x14ac:dyDescent="0.3">
      <c r="I533"/>
      <c r="M533" s="31" t="s">
        <v>764</v>
      </c>
      <c r="N533" s="37" t="s">
        <v>87</v>
      </c>
      <c r="O533" s="25" t="s">
        <v>758</v>
      </c>
    </row>
    <row r="534" spans="9:15" x14ac:dyDescent="0.3">
      <c r="I534"/>
      <c r="M534" s="14" t="s">
        <v>765</v>
      </c>
      <c r="N534" s="37" t="s">
        <v>87</v>
      </c>
      <c r="O534" s="25" t="s">
        <v>766</v>
      </c>
    </row>
    <row r="535" spans="9:15" x14ac:dyDescent="0.3">
      <c r="I535"/>
      <c r="M535" s="14" t="s">
        <v>767</v>
      </c>
      <c r="N535" s="37" t="s">
        <v>87</v>
      </c>
      <c r="O535" s="14" t="s">
        <v>758</v>
      </c>
    </row>
    <row r="536" spans="9:15" x14ac:dyDescent="0.3">
      <c r="I536"/>
      <c r="M536" s="14" t="s">
        <v>768</v>
      </c>
      <c r="N536" s="37" t="s">
        <v>87</v>
      </c>
      <c r="O536" s="14" t="s">
        <v>758</v>
      </c>
    </row>
    <row r="537" spans="9:15" x14ac:dyDescent="0.3">
      <c r="I537"/>
      <c r="M537" s="14" t="s">
        <v>769</v>
      </c>
      <c r="N537" s="37" t="s">
        <v>87</v>
      </c>
      <c r="O537" s="14" t="s">
        <v>673</v>
      </c>
    </row>
    <row r="538" spans="9:15" x14ac:dyDescent="0.3">
      <c r="I538"/>
      <c r="M538" s="14" t="s">
        <v>770</v>
      </c>
      <c r="N538" s="37" t="s">
        <v>87</v>
      </c>
      <c r="O538" s="25" t="s">
        <v>739</v>
      </c>
    </row>
    <row r="539" spans="9:15" x14ac:dyDescent="0.3">
      <c r="I539"/>
      <c r="M539" s="14" t="s">
        <v>771</v>
      </c>
      <c r="N539" s="37" t="s">
        <v>87</v>
      </c>
      <c r="O539" s="14" t="s">
        <v>739</v>
      </c>
    </row>
    <row r="540" spans="9:15" x14ac:dyDescent="0.3">
      <c r="I540"/>
      <c r="M540" s="14" t="s">
        <v>772</v>
      </c>
      <c r="N540" s="37" t="s">
        <v>87</v>
      </c>
      <c r="O540" s="25" t="s">
        <v>773</v>
      </c>
    </row>
    <row r="541" spans="9:15" x14ac:dyDescent="0.3">
      <c r="I541"/>
      <c r="M541" s="14" t="s">
        <v>774</v>
      </c>
      <c r="N541" s="37" t="s">
        <v>87</v>
      </c>
      <c r="O541" s="25" t="s">
        <v>702</v>
      </c>
    </row>
    <row r="542" spans="9:15" x14ac:dyDescent="0.3">
      <c r="I542"/>
      <c r="M542" s="26" t="s">
        <v>775</v>
      </c>
      <c r="N542" s="37" t="s">
        <v>87</v>
      </c>
      <c r="O542" s="25" t="s">
        <v>702</v>
      </c>
    </row>
    <row r="543" spans="9:15" x14ac:dyDescent="0.3">
      <c r="I543"/>
      <c r="M543" s="27"/>
      <c r="N543" s="37"/>
      <c r="O543" s="25"/>
    </row>
    <row r="544" spans="9:15" x14ac:dyDescent="0.3">
      <c r="I544"/>
      <c r="M544" s="27"/>
      <c r="N544" s="37"/>
      <c r="O544" s="25"/>
    </row>
    <row r="545" spans="9:15" x14ac:dyDescent="0.3">
      <c r="I545"/>
      <c r="M545" s="35"/>
      <c r="N545" s="25"/>
      <c r="O545" s="14"/>
    </row>
    <row r="546" spans="9:15" x14ac:dyDescent="0.3">
      <c r="I546"/>
      <c r="M546" s="14" t="s">
        <v>776</v>
      </c>
      <c r="N546" s="38" t="s">
        <v>75</v>
      </c>
      <c r="O546" s="25" t="s">
        <v>777</v>
      </c>
    </row>
    <row r="547" spans="9:15" x14ac:dyDescent="0.3">
      <c r="I547"/>
      <c r="M547" s="36" t="s">
        <v>778</v>
      </c>
      <c r="N547" s="38" t="s">
        <v>75</v>
      </c>
      <c r="O547" s="14" t="s">
        <v>779</v>
      </c>
    </row>
    <row r="548" spans="9:15" x14ac:dyDescent="0.3">
      <c r="I548"/>
      <c r="M548" s="26" t="s">
        <v>780</v>
      </c>
      <c r="N548" s="38" t="s">
        <v>75</v>
      </c>
      <c r="O548" s="25" t="s">
        <v>779</v>
      </c>
    </row>
    <row r="549" spans="9:15" x14ac:dyDescent="0.3">
      <c r="I549"/>
      <c r="M549" s="14" t="s">
        <v>781</v>
      </c>
      <c r="N549" s="38" t="s">
        <v>75</v>
      </c>
      <c r="O549" s="25" t="s">
        <v>782</v>
      </c>
    </row>
    <row r="550" spans="9:15" x14ac:dyDescent="0.3">
      <c r="I550"/>
      <c r="M550" s="39" t="s">
        <v>783</v>
      </c>
      <c r="N550" s="38" t="s">
        <v>75</v>
      </c>
      <c r="O550" s="25" t="s">
        <v>784</v>
      </c>
    </row>
    <row r="551" spans="9:15" x14ac:dyDescent="0.3">
      <c r="I551"/>
      <c r="M551" s="14" t="s">
        <v>785</v>
      </c>
      <c r="N551" s="38" t="s">
        <v>75</v>
      </c>
      <c r="O551" s="14" t="s">
        <v>782</v>
      </c>
    </row>
    <row r="552" spans="9:15" x14ac:dyDescent="0.3">
      <c r="I552"/>
      <c r="M552" s="14" t="s">
        <v>786</v>
      </c>
      <c r="N552" s="38" t="s">
        <v>75</v>
      </c>
      <c r="O552" s="25" t="s">
        <v>782</v>
      </c>
    </row>
    <row r="553" spans="9:15" x14ac:dyDescent="0.3">
      <c r="I553"/>
      <c r="M553" s="36" t="s">
        <v>787</v>
      </c>
      <c r="N553" s="38" t="s">
        <v>75</v>
      </c>
      <c r="O553" s="14" t="s">
        <v>782</v>
      </c>
    </row>
    <row r="554" spans="9:15" x14ac:dyDescent="0.3">
      <c r="I554"/>
      <c r="M554" s="14" t="s">
        <v>788</v>
      </c>
      <c r="N554" s="38" t="s">
        <v>75</v>
      </c>
      <c r="O554" s="25" t="s">
        <v>782</v>
      </c>
    </row>
    <row r="555" spans="9:15" x14ac:dyDescent="0.3">
      <c r="I555"/>
      <c r="M555" s="14" t="s">
        <v>789</v>
      </c>
      <c r="N555" s="38" t="s">
        <v>75</v>
      </c>
      <c r="O555" s="25" t="s">
        <v>782</v>
      </c>
    </row>
    <row r="556" spans="9:15" x14ac:dyDescent="0.3">
      <c r="I556"/>
      <c r="M556" s="14" t="s">
        <v>790</v>
      </c>
      <c r="N556" s="38" t="s">
        <v>75</v>
      </c>
      <c r="O556" s="25" t="s">
        <v>782</v>
      </c>
    </row>
    <row r="557" spans="9:15" x14ac:dyDescent="0.3">
      <c r="I557"/>
      <c r="M557" s="14" t="s">
        <v>791</v>
      </c>
      <c r="N557" s="38" t="s">
        <v>75</v>
      </c>
      <c r="O557" s="25" t="s">
        <v>782</v>
      </c>
    </row>
    <row r="558" spans="9:15" x14ac:dyDescent="0.3">
      <c r="I558"/>
      <c r="M558" s="14" t="s">
        <v>792</v>
      </c>
      <c r="N558" s="38" t="s">
        <v>75</v>
      </c>
      <c r="O558" s="25" t="s">
        <v>782</v>
      </c>
    </row>
    <row r="559" spans="9:15" x14ac:dyDescent="0.3">
      <c r="I559"/>
      <c r="M559" s="14" t="s">
        <v>793</v>
      </c>
      <c r="N559" s="38" t="s">
        <v>75</v>
      </c>
      <c r="O559" s="25" t="s">
        <v>782</v>
      </c>
    </row>
    <row r="560" spans="9:15" x14ac:dyDescent="0.3">
      <c r="I560"/>
      <c r="M560" s="14" t="s">
        <v>794</v>
      </c>
      <c r="N560" s="38" t="s">
        <v>75</v>
      </c>
      <c r="O560" s="25" t="s">
        <v>795</v>
      </c>
    </row>
    <row r="561" spans="9:15" x14ac:dyDescent="0.3">
      <c r="I561"/>
      <c r="M561" s="14" t="s">
        <v>796</v>
      </c>
      <c r="N561" s="38" t="s">
        <v>75</v>
      </c>
      <c r="O561" s="25" t="s">
        <v>795</v>
      </c>
    </row>
    <row r="562" spans="9:15" x14ac:dyDescent="0.3">
      <c r="I562"/>
      <c r="M562" s="14" t="s">
        <v>797</v>
      </c>
      <c r="N562" s="38" t="s">
        <v>75</v>
      </c>
      <c r="O562" s="25" t="s">
        <v>795</v>
      </c>
    </row>
    <row r="563" spans="9:15" x14ac:dyDescent="0.3">
      <c r="I563"/>
      <c r="M563" s="14" t="s">
        <v>798</v>
      </c>
      <c r="N563" s="38" t="s">
        <v>75</v>
      </c>
      <c r="O563" s="25" t="s">
        <v>795</v>
      </c>
    </row>
    <row r="564" spans="9:15" x14ac:dyDescent="0.3">
      <c r="I564"/>
      <c r="M564" s="14" t="s">
        <v>799</v>
      </c>
      <c r="N564" s="38" t="s">
        <v>75</v>
      </c>
      <c r="O564" s="25" t="s">
        <v>782</v>
      </c>
    </row>
    <row r="565" spans="9:15" x14ac:dyDescent="0.3">
      <c r="I565"/>
      <c r="M565" s="14" t="s">
        <v>800</v>
      </c>
      <c r="N565" s="38" t="s">
        <v>75</v>
      </c>
      <c r="O565" s="25" t="s">
        <v>782</v>
      </c>
    </row>
    <row r="566" spans="9:15" x14ac:dyDescent="0.3">
      <c r="I566"/>
      <c r="M566" s="14" t="s">
        <v>801</v>
      </c>
      <c r="N566" s="38" t="s">
        <v>75</v>
      </c>
      <c r="O566" s="25" t="s">
        <v>782</v>
      </c>
    </row>
    <row r="567" spans="9:15" x14ac:dyDescent="0.3">
      <c r="I567"/>
      <c r="M567" s="30" t="s">
        <v>802</v>
      </c>
      <c r="N567" s="38" t="s">
        <v>75</v>
      </c>
      <c r="O567" s="25" t="s">
        <v>782</v>
      </c>
    </row>
    <row r="568" spans="9:15" x14ac:dyDescent="0.3">
      <c r="I568"/>
      <c r="M568" s="30" t="s">
        <v>803</v>
      </c>
      <c r="N568" s="38" t="s">
        <v>75</v>
      </c>
      <c r="O568" s="25" t="s">
        <v>782</v>
      </c>
    </row>
    <row r="569" spans="9:15" x14ac:dyDescent="0.3">
      <c r="I569"/>
      <c r="M569" s="36" t="s">
        <v>803</v>
      </c>
      <c r="N569" s="38" t="s">
        <v>75</v>
      </c>
      <c r="O569" s="25" t="s">
        <v>782</v>
      </c>
    </row>
    <row r="570" spans="9:15" x14ac:dyDescent="0.3">
      <c r="I570"/>
      <c r="M570" s="14" t="s">
        <v>804</v>
      </c>
      <c r="N570" s="38" t="s">
        <v>75</v>
      </c>
      <c r="O570" s="25" t="s">
        <v>782</v>
      </c>
    </row>
    <row r="571" spans="9:15" x14ac:dyDescent="0.3">
      <c r="I571"/>
      <c r="M571" s="36" t="s">
        <v>805</v>
      </c>
      <c r="N571" s="38" t="s">
        <v>75</v>
      </c>
      <c r="O571" s="25" t="s">
        <v>782</v>
      </c>
    </row>
    <row r="572" spans="9:15" x14ac:dyDescent="0.3">
      <c r="I572"/>
      <c r="M572" s="14" t="s">
        <v>806</v>
      </c>
      <c r="N572" s="38" t="s">
        <v>75</v>
      </c>
      <c r="O572" s="25" t="s">
        <v>807</v>
      </c>
    </row>
    <row r="573" spans="9:15" x14ac:dyDescent="0.3">
      <c r="I573"/>
      <c r="M573" s="14" t="s">
        <v>808</v>
      </c>
      <c r="N573" s="38" t="s">
        <v>75</v>
      </c>
      <c r="O573" s="14" t="s">
        <v>782</v>
      </c>
    </row>
    <row r="574" spans="9:15" x14ac:dyDescent="0.3">
      <c r="I574"/>
      <c r="M574" s="14" t="s">
        <v>809</v>
      </c>
      <c r="N574" s="38" t="s">
        <v>75</v>
      </c>
      <c r="O574" s="25" t="s">
        <v>782</v>
      </c>
    </row>
    <row r="575" spans="9:15" x14ac:dyDescent="0.3">
      <c r="I575"/>
      <c r="M575" s="14" t="s">
        <v>810</v>
      </c>
      <c r="N575" s="38" t="s">
        <v>75</v>
      </c>
      <c r="O575" s="25" t="s">
        <v>782</v>
      </c>
    </row>
    <row r="576" spans="9:15" x14ac:dyDescent="0.3">
      <c r="I576"/>
      <c r="M576" s="30" t="s">
        <v>811</v>
      </c>
      <c r="N576" s="38" t="s">
        <v>75</v>
      </c>
      <c r="O576" s="25" t="s">
        <v>782</v>
      </c>
    </row>
    <row r="577" spans="9:15" x14ac:dyDescent="0.3">
      <c r="I577"/>
      <c r="M577" s="14" t="s">
        <v>812</v>
      </c>
      <c r="N577" s="38" t="s">
        <v>75</v>
      </c>
      <c r="O577" s="25" t="s">
        <v>782</v>
      </c>
    </row>
    <row r="578" spans="9:15" x14ac:dyDescent="0.3">
      <c r="I578"/>
      <c r="M578" s="14" t="s">
        <v>813</v>
      </c>
      <c r="N578" s="38" t="s">
        <v>75</v>
      </c>
      <c r="O578" s="25" t="s">
        <v>782</v>
      </c>
    </row>
    <row r="579" spans="9:15" x14ac:dyDescent="0.3">
      <c r="I579"/>
      <c r="M579" s="30" t="s">
        <v>814</v>
      </c>
      <c r="N579" s="38" t="s">
        <v>75</v>
      </c>
      <c r="O579" s="25" t="s">
        <v>782</v>
      </c>
    </row>
    <row r="580" spans="9:15" x14ac:dyDescent="0.3">
      <c r="I580"/>
      <c r="M580" s="36" t="s">
        <v>815</v>
      </c>
      <c r="N580" s="38" t="s">
        <v>75</v>
      </c>
      <c r="O580" s="14" t="s">
        <v>816</v>
      </c>
    </row>
    <row r="581" spans="9:15" x14ac:dyDescent="0.3">
      <c r="I581"/>
      <c r="M581" s="35" t="s">
        <v>817</v>
      </c>
      <c r="N581" s="38" t="s">
        <v>75</v>
      </c>
      <c r="O581" s="25" t="s">
        <v>782</v>
      </c>
    </row>
    <row r="582" spans="9:15" x14ac:dyDescent="0.3">
      <c r="I582"/>
      <c r="M582" s="40" t="s">
        <v>818</v>
      </c>
      <c r="N582" s="38" t="s">
        <v>75</v>
      </c>
      <c r="O582" s="14" t="s">
        <v>819</v>
      </c>
    </row>
    <row r="583" spans="9:15" x14ac:dyDescent="0.3">
      <c r="I583"/>
      <c r="M583" s="41" t="s">
        <v>820</v>
      </c>
      <c r="N583" s="38" t="s">
        <v>75</v>
      </c>
      <c r="O583" s="25" t="s">
        <v>782</v>
      </c>
    </row>
    <row r="584" spans="9:15" x14ac:dyDescent="0.3">
      <c r="I584"/>
      <c r="M584" s="36" t="s">
        <v>821</v>
      </c>
      <c r="N584" s="38" t="s">
        <v>75</v>
      </c>
      <c r="O584" s="14" t="s">
        <v>795</v>
      </c>
    </row>
    <row r="585" spans="9:15" x14ac:dyDescent="0.3">
      <c r="I585"/>
      <c r="M585" s="14" t="s">
        <v>822</v>
      </c>
      <c r="N585" s="38" t="s">
        <v>75</v>
      </c>
      <c r="O585" s="25" t="s">
        <v>782</v>
      </c>
    </row>
    <row r="586" spans="9:15" x14ac:dyDescent="0.3">
      <c r="I586"/>
      <c r="M586" s="36" t="s">
        <v>823</v>
      </c>
      <c r="N586" s="38" t="s">
        <v>75</v>
      </c>
      <c r="O586" s="14" t="s">
        <v>807</v>
      </c>
    </row>
    <row r="587" spans="9:15" x14ac:dyDescent="0.3">
      <c r="I587"/>
      <c r="M587" s="14" t="s">
        <v>824</v>
      </c>
      <c r="N587" s="38" t="s">
        <v>75</v>
      </c>
      <c r="O587" s="25" t="s">
        <v>825</v>
      </c>
    </row>
    <row r="588" spans="9:15" x14ac:dyDescent="0.3">
      <c r="I588"/>
      <c r="M588" s="14" t="s">
        <v>826</v>
      </c>
      <c r="N588" s="38" t="s">
        <v>75</v>
      </c>
      <c r="O588" s="25" t="s">
        <v>782</v>
      </c>
    </row>
    <row r="589" spans="9:15" x14ac:dyDescent="0.3">
      <c r="I589"/>
      <c r="M589" s="14" t="s">
        <v>827</v>
      </c>
      <c r="N589" s="38" t="s">
        <v>75</v>
      </c>
      <c r="O589" s="25" t="s">
        <v>828</v>
      </c>
    </row>
    <row r="590" spans="9:15" x14ac:dyDescent="0.3">
      <c r="I590"/>
      <c r="M590" s="14" t="s">
        <v>829</v>
      </c>
      <c r="N590" s="38" t="s">
        <v>75</v>
      </c>
      <c r="O590" s="25" t="s">
        <v>830</v>
      </c>
    </row>
    <row r="591" spans="9:15" x14ac:dyDescent="0.3">
      <c r="I591"/>
      <c r="M591" s="14" t="s">
        <v>831</v>
      </c>
      <c r="N591" s="38" t="s">
        <v>75</v>
      </c>
      <c r="O591" s="25" t="s">
        <v>782</v>
      </c>
    </row>
    <row r="592" spans="9:15" x14ac:dyDescent="0.3">
      <c r="I592"/>
      <c r="M592" s="14" t="s">
        <v>832</v>
      </c>
      <c r="N592" s="38" t="s">
        <v>75</v>
      </c>
      <c r="O592" s="25" t="s">
        <v>782</v>
      </c>
    </row>
    <row r="593" spans="9:15" x14ac:dyDescent="0.3">
      <c r="I593"/>
      <c r="M593" s="14" t="s">
        <v>833</v>
      </c>
      <c r="N593" s="38" t="s">
        <v>75</v>
      </c>
      <c r="O593" s="25" t="s">
        <v>782</v>
      </c>
    </row>
    <row r="594" spans="9:15" x14ac:dyDescent="0.3">
      <c r="I594"/>
      <c r="M594" s="14" t="s">
        <v>834</v>
      </c>
      <c r="N594" s="38" t="s">
        <v>75</v>
      </c>
      <c r="O594" s="25" t="s">
        <v>782</v>
      </c>
    </row>
    <row r="595" spans="9:15" x14ac:dyDescent="0.3">
      <c r="I595"/>
      <c r="M595" s="62" t="s">
        <v>1352</v>
      </c>
      <c r="N595" s="38" t="s">
        <v>75</v>
      </c>
      <c r="O595" s="25" t="s">
        <v>782</v>
      </c>
    </row>
    <row r="596" spans="9:15" x14ac:dyDescent="0.3">
      <c r="I596"/>
      <c r="M596" s="14" t="s">
        <v>835</v>
      </c>
      <c r="N596" s="38" t="s">
        <v>75</v>
      </c>
      <c r="O596" s="25" t="s">
        <v>795</v>
      </c>
    </row>
    <row r="597" spans="9:15" x14ac:dyDescent="0.3">
      <c r="I597"/>
      <c r="M597" s="14" t="s">
        <v>836</v>
      </c>
      <c r="N597" s="38" t="s">
        <v>75</v>
      </c>
      <c r="O597" s="25" t="s">
        <v>837</v>
      </c>
    </row>
    <row r="598" spans="9:15" x14ac:dyDescent="0.3">
      <c r="I598"/>
      <c r="M598" s="14" t="s">
        <v>838</v>
      </c>
      <c r="N598" s="38" t="s">
        <v>75</v>
      </c>
      <c r="O598" s="25" t="s">
        <v>839</v>
      </c>
    </row>
    <row r="599" spans="9:15" x14ac:dyDescent="0.3">
      <c r="I599"/>
      <c r="M599" s="14" t="s">
        <v>840</v>
      </c>
      <c r="N599" s="38" t="s">
        <v>75</v>
      </c>
      <c r="O599" s="25" t="s">
        <v>841</v>
      </c>
    </row>
    <row r="600" spans="9:15" x14ac:dyDescent="0.3">
      <c r="I600"/>
      <c r="M600" s="14" t="s">
        <v>842</v>
      </c>
      <c r="N600" s="38" t="s">
        <v>75</v>
      </c>
      <c r="O600" s="25" t="s">
        <v>843</v>
      </c>
    </row>
    <row r="601" spans="9:15" x14ac:dyDescent="0.3">
      <c r="I601"/>
      <c r="M601" s="14" t="s">
        <v>844</v>
      </c>
      <c r="N601" s="38" t="s">
        <v>75</v>
      </c>
      <c r="O601" s="25" t="s">
        <v>845</v>
      </c>
    </row>
    <row r="602" spans="9:15" x14ac:dyDescent="0.3">
      <c r="I602"/>
      <c r="M602" s="14" t="s">
        <v>846</v>
      </c>
      <c r="N602" s="38" t="s">
        <v>75</v>
      </c>
      <c r="O602" s="25" t="s">
        <v>847</v>
      </c>
    </row>
    <row r="603" spans="9:15" x14ac:dyDescent="0.3">
      <c r="I603"/>
      <c r="M603" s="30" t="s">
        <v>848</v>
      </c>
      <c r="N603" s="38" t="s">
        <v>75</v>
      </c>
      <c r="O603" s="25" t="s">
        <v>847</v>
      </c>
    </row>
    <row r="604" spans="9:15" x14ac:dyDescent="0.3">
      <c r="I604"/>
      <c r="M604" s="14" t="s">
        <v>849</v>
      </c>
      <c r="N604" s="38" t="s">
        <v>75</v>
      </c>
      <c r="O604" s="25" t="s">
        <v>819</v>
      </c>
    </row>
    <row r="605" spans="9:15" x14ac:dyDescent="0.3">
      <c r="I605"/>
      <c r="M605" s="14" t="s">
        <v>850</v>
      </c>
      <c r="N605" s="38" t="s">
        <v>75</v>
      </c>
      <c r="O605" s="25" t="s">
        <v>819</v>
      </c>
    </row>
    <row r="606" spans="9:15" x14ac:dyDescent="0.3">
      <c r="I606"/>
      <c r="M606" s="14" t="s">
        <v>851</v>
      </c>
      <c r="N606" s="38" t="s">
        <v>75</v>
      </c>
      <c r="O606" s="25" t="s">
        <v>819</v>
      </c>
    </row>
    <row r="607" spans="9:15" x14ac:dyDescent="0.3">
      <c r="I607"/>
      <c r="M607" s="14" t="s">
        <v>852</v>
      </c>
      <c r="N607" s="38" t="s">
        <v>75</v>
      </c>
      <c r="O607" s="25" t="s">
        <v>819</v>
      </c>
    </row>
    <row r="608" spans="9:15" x14ac:dyDescent="0.3">
      <c r="I608"/>
      <c r="M608" s="14" t="s">
        <v>853</v>
      </c>
      <c r="N608" s="38" t="s">
        <v>75</v>
      </c>
      <c r="O608" s="25" t="s">
        <v>819</v>
      </c>
    </row>
    <row r="609" spans="9:15" x14ac:dyDescent="0.3">
      <c r="I609"/>
      <c r="M609" s="14" t="s">
        <v>854</v>
      </c>
      <c r="N609" s="38" t="s">
        <v>75</v>
      </c>
      <c r="O609" s="25" t="s">
        <v>819</v>
      </c>
    </row>
    <row r="610" spans="9:15" x14ac:dyDescent="0.3">
      <c r="I610"/>
      <c r="M610" s="14" t="s">
        <v>855</v>
      </c>
      <c r="N610" s="38" t="s">
        <v>75</v>
      </c>
      <c r="O610" s="25" t="s">
        <v>819</v>
      </c>
    </row>
    <row r="611" spans="9:15" x14ac:dyDescent="0.3">
      <c r="I611"/>
      <c r="M611" s="14" t="s">
        <v>856</v>
      </c>
      <c r="N611" s="38" t="s">
        <v>75</v>
      </c>
      <c r="O611" s="25" t="s">
        <v>819</v>
      </c>
    </row>
    <row r="612" spans="9:15" x14ac:dyDescent="0.3">
      <c r="I612"/>
      <c r="M612" s="14" t="s">
        <v>857</v>
      </c>
      <c r="N612" s="38" t="s">
        <v>75</v>
      </c>
      <c r="O612" s="25" t="s">
        <v>819</v>
      </c>
    </row>
    <row r="613" spans="9:15" x14ac:dyDescent="0.3">
      <c r="I613"/>
      <c r="M613" s="14" t="s">
        <v>858</v>
      </c>
      <c r="N613" s="38" t="s">
        <v>75</v>
      </c>
      <c r="O613" s="25" t="s">
        <v>819</v>
      </c>
    </row>
    <row r="614" spans="9:15" x14ac:dyDescent="0.3">
      <c r="I614"/>
      <c r="M614" s="14" t="s">
        <v>859</v>
      </c>
      <c r="N614" s="38" t="s">
        <v>75</v>
      </c>
      <c r="O614" s="25" t="s">
        <v>819</v>
      </c>
    </row>
    <row r="615" spans="9:15" x14ac:dyDescent="0.3">
      <c r="I615"/>
      <c r="M615" s="14" t="s">
        <v>860</v>
      </c>
      <c r="N615" s="38" t="s">
        <v>75</v>
      </c>
      <c r="O615" s="25" t="s">
        <v>819</v>
      </c>
    </row>
    <row r="616" spans="9:15" x14ac:dyDescent="0.3">
      <c r="I616"/>
      <c r="M616" s="14" t="s">
        <v>861</v>
      </c>
      <c r="N616" s="38" t="s">
        <v>75</v>
      </c>
      <c r="O616" s="25" t="s">
        <v>819</v>
      </c>
    </row>
    <row r="617" spans="9:15" x14ac:dyDescent="0.3">
      <c r="I617"/>
      <c r="M617" s="36" t="s">
        <v>862</v>
      </c>
      <c r="N617" s="38" t="s">
        <v>75</v>
      </c>
      <c r="O617" s="14" t="s">
        <v>819</v>
      </c>
    </row>
    <row r="618" spans="9:15" x14ac:dyDescent="0.3">
      <c r="I618"/>
      <c r="M618" s="36" t="s">
        <v>862</v>
      </c>
      <c r="N618" s="38" t="s">
        <v>75</v>
      </c>
      <c r="O618" s="14" t="s">
        <v>819</v>
      </c>
    </row>
    <row r="619" spans="9:15" x14ac:dyDescent="0.3">
      <c r="I619"/>
      <c r="M619" s="30" t="s">
        <v>863</v>
      </c>
      <c r="N619" s="38" t="s">
        <v>75</v>
      </c>
      <c r="O619" s="25" t="s">
        <v>819</v>
      </c>
    </row>
    <row r="620" spans="9:15" x14ac:dyDescent="0.3">
      <c r="I620"/>
      <c r="M620" s="30" t="s">
        <v>864</v>
      </c>
      <c r="N620" s="38" t="s">
        <v>75</v>
      </c>
      <c r="O620" s="25" t="s">
        <v>819</v>
      </c>
    </row>
    <row r="621" spans="9:15" x14ac:dyDescent="0.3">
      <c r="I621"/>
      <c r="M621" s="14" t="s">
        <v>865</v>
      </c>
      <c r="N621" s="38" t="s">
        <v>75</v>
      </c>
      <c r="O621" s="25" t="s">
        <v>819</v>
      </c>
    </row>
    <row r="622" spans="9:15" x14ac:dyDescent="0.3">
      <c r="I622"/>
      <c r="M622" s="14" t="s">
        <v>866</v>
      </c>
      <c r="N622" s="38" t="s">
        <v>75</v>
      </c>
      <c r="O622" s="25" t="s">
        <v>819</v>
      </c>
    </row>
    <row r="623" spans="9:15" x14ac:dyDescent="0.3">
      <c r="I623"/>
      <c r="M623" s="14" t="s">
        <v>867</v>
      </c>
      <c r="N623" s="38" t="s">
        <v>75</v>
      </c>
      <c r="O623" s="25" t="s">
        <v>819</v>
      </c>
    </row>
    <row r="624" spans="9:15" x14ac:dyDescent="0.3">
      <c r="I624"/>
      <c r="M624" s="14" t="s">
        <v>868</v>
      </c>
      <c r="N624" s="38" t="s">
        <v>75</v>
      </c>
      <c r="O624" s="25" t="s">
        <v>819</v>
      </c>
    </row>
    <row r="625" spans="9:15" x14ac:dyDescent="0.3">
      <c r="I625"/>
      <c r="M625" s="14" t="s">
        <v>869</v>
      </c>
      <c r="N625" s="38" t="s">
        <v>75</v>
      </c>
      <c r="O625" s="25" t="s">
        <v>819</v>
      </c>
    </row>
    <row r="626" spans="9:15" x14ac:dyDescent="0.3">
      <c r="I626"/>
      <c r="M626" s="14" t="s">
        <v>870</v>
      </c>
      <c r="N626" s="38" t="s">
        <v>75</v>
      </c>
      <c r="O626" s="25" t="s">
        <v>819</v>
      </c>
    </row>
    <row r="627" spans="9:15" x14ac:dyDescent="0.3">
      <c r="I627"/>
      <c r="M627" s="14" t="s">
        <v>871</v>
      </c>
      <c r="N627" s="38" t="s">
        <v>75</v>
      </c>
      <c r="O627" s="25" t="s">
        <v>819</v>
      </c>
    </row>
    <row r="628" spans="9:15" x14ac:dyDescent="0.3">
      <c r="I628"/>
      <c r="M628" s="14" t="s">
        <v>872</v>
      </c>
      <c r="N628" s="38" t="s">
        <v>75</v>
      </c>
      <c r="O628" s="25" t="s">
        <v>819</v>
      </c>
    </row>
    <row r="629" spans="9:15" x14ac:dyDescent="0.3">
      <c r="I629"/>
      <c r="M629" s="36" t="s">
        <v>873</v>
      </c>
      <c r="N629" s="38" t="s">
        <v>75</v>
      </c>
      <c r="O629" s="25" t="s">
        <v>819</v>
      </c>
    </row>
    <row r="630" spans="9:15" x14ac:dyDescent="0.3">
      <c r="I630"/>
      <c r="M630" s="36" t="s">
        <v>874</v>
      </c>
      <c r="N630" s="38" t="s">
        <v>75</v>
      </c>
      <c r="O630" s="25" t="s">
        <v>819</v>
      </c>
    </row>
    <row r="631" spans="9:15" x14ac:dyDescent="0.3">
      <c r="I631"/>
      <c r="M631" s="14" t="s">
        <v>875</v>
      </c>
      <c r="N631" s="38" t="s">
        <v>75</v>
      </c>
      <c r="O631" s="14" t="s">
        <v>819</v>
      </c>
    </row>
    <row r="632" spans="9:15" x14ac:dyDescent="0.3">
      <c r="I632"/>
      <c r="M632" s="14" t="s">
        <v>876</v>
      </c>
      <c r="N632" s="38" t="s">
        <v>75</v>
      </c>
      <c r="O632" s="14" t="s">
        <v>819</v>
      </c>
    </row>
    <row r="633" spans="9:15" x14ac:dyDescent="0.3">
      <c r="I633"/>
      <c r="M633" s="14" t="s">
        <v>877</v>
      </c>
      <c r="N633" s="38" t="s">
        <v>75</v>
      </c>
      <c r="O633" s="25" t="s">
        <v>819</v>
      </c>
    </row>
    <row r="634" spans="9:15" x14ac:dyDescent="0.3">
      <c r="I634"/>
      <c r="M634" s="30" t="s">
        <v>878</v>
      </c>
      <c r="N634" s="38" t="s">
        <v>75</v>
      </c>
      <c r="O634" s="25" t="s">
        <v>819</v>
      </c>
    </row>
    <row r="635" spans="9:15" x14ac:dyDescent="0.3">
      <c r="I635"/>
      <c r="M635" s="35" t="s">
        <v>879</v>
      </c>
      <c r="N635" s="38" t="s">
        <v>75</v>
      </c>
      <c r="O635" s="25" t="s">
        <v>819</v>
      </c>
    </row>
    <row r="636" spans="9:15" x14ac:dyDescent="0.3">
      <c r="I636"/>
      <c r="M636" s="14" t="s">
        <v>880</v>
      </c>
      <c r="N636" s="38" t="s">
        <v>75</v>
      </c>
      <c r="O636" s="25" t="s">
        <v>819</v>
      </c>
    </row>
    <row r="637" spans="9:15" x14ac:dyDescent="0.3">
      <c r="I637"/>
      <c r="M637" s="14" t="s">
        <v>881</v>
      </c>
      <c r="N637" s="38" t="s">
        <v>75</v>
      </c>
      <c r="O637" s="25" t="s">
        <v>819</v>
      </c>
    </row>
    <row r="638" spans="9:15" x14ac:dyDescent="0.3">
      <c r="I638"/>
      <c r="M638" s="26" t="s">
        <v>882</v>
      </c>
      <c r="N638" s="38" t="s">
        <v>75</v>
      </c>
      <c r="O638" s="25" t="s">
        <v>819</v>
      </c>
    </row>
    <row r="639" spans="9:15" x14ac:dyDescent="0.3">
      <c r="I639"/>
      <c r="M639" s="30" t="s">
        <v>883</v>
      </c>
      <c r="N639" s="38" t="s">
        <v>75</v>
      </c>
      <c r="O639" s="25" t="s">
        <v>819</v>
      </c>
    </row>
    <row r="640" spans="9:15" x14ac:dyDescent="0.3">
      <c r="I640"/>
      <c r="M640" s="14" t="s">
        <v>884</v>
      </c>
      <c r="N640" s="38" t="s">
        <v>75</v>
      </c>
      <c r="O640" s="25" t="s">
        <v>819</v>
      </c>
    </row>
    <row r="641" spans="9:15" x14ac:dyDescent="0.3">
      <c r="I641"/>
      <c r="M641" s="28" t="s">
        <v>885</v>
      </c>
      <c r="N641" s="38" t="s">
        <v>75</v>
      </c>
      <c r="O641" s="25" t="s">
        <v>819</v>
      </c>
    </row>
    <row r="642" spans="9:15" x14ac:dyDescent="0.3">
      <c r="I642"/>
      <c r="M642" s="14" t="s">
        <v>886</v>
      </c>
      <c r="N642" s="38" t="s">
        <v>75</v>
      </c>
      <c r="O642" s="25" t="s">
        <v>819</v>
      </c>
    </row>
    <row r="643" spans="9:15" x14ac:dyDescent="0.3">
      <c r="I643"/>
      <c r="M643" s="14" t="s">
        <v>887</v>
      </c>
      <c r="N643" s="38" t="s">
        <v>75</v>
      </c>
      <c r="O643" s="25" t="s">
        <v>819</v>
      </c>
    </row>
    <row r="644" spans="9:15" x14ac:dyDescent="0.3">
      <c r="I644"/>
      <c r="M644" s="42" t="s">
        <v>888</v>
      </c>
      <c r="N644" s="38" t="s">
        <v>75</v>
      </c>
      <c r="O644" s="25" t="s">
        <v>819</v>
      </c>
    </row>
    <row r="645" spans="9:15" x14ac:dyDescent="0.3">
      <c r="I645"/>
      <c r="M645" s="41" t="s">
        <v>889</v>
      </c>
      <c r="N645" s="38" t="s">
        <v>75</v>
      </c>
      <c r="O645" s="25" t="s">
        <v>819</v>
      </c>
    </row>
    <row r="646" spans="9:15" x14ac:dyDescent="0.3">
      <c r="I646"/>
      <c r="M646" s="42" t="s">
        <v>890</v>
      </c>
      <c r="N646" s="38" t="s">
        <v>75</v>
      </c>
      <c r="O646" s="25" t="s">
        <v>819</v>
      </c>
    </row>
    <row r="647" spans="9:15" x14ac:dyDescent="0.3">
      <c r="I647"/>
      <c r="M647" s="41" t="s">
        <v>891</v>
      </c>
      <c r="N647" s="38" t="s">
        <v>75</v>
      </c>
      <c r="O647" s="25" t="s">
        <v>819</v>
      </c>
    </row>
    <row r="648" spans="9:15" x14ac:dyDescent="0.3">
      <c r="I648"/>
      <c r="M648" s="42" t="s">
        <v>892</v>
      </c>
      <c r="N648" s="38" t="s">
        <v>75</v>
      </c>
      <c r="O648" s="25" t="s">
        <v>819</v>
      </c>
    </row>
    <row r="649" spans="9:15" x14ac:dyDescent="0.3">
      <c r="I649"/>
      <c r="M649" s="36" t="s">
        <v>893</v>
      </c>
      <c r="N649" s="38" t="s">
        <v>75</v>
      </c>
      <c r="O649" s="25" t="s">
        <v>819</v>
      </c>
    </row>
    <row r="650" spans="9:15" x14ac:dyDescent="0.3">
      <c r="I650"/>
      <c r="M650" s="62" t="s">
        <v>1350</v>
      </c>
      <c r="N650" s="38" t="s">
        <v>75</v>
      </c>
      <c r="O650" s="25" t="s">
        <v>819</v>
      </c>
    </row>
    <row r="651" spans="9:15" x14ac:dyDescent="0.3">
      <c r="I651"/>
      <c r="M651" s="14" t="s">
        <v>894</v>
      </c>
      <c r="N651" s="38" t="s">
        <v>75</v>
      </c>
      <c r="O651" s="25" t="s">
        <v>819</v>
      </c>
    </row>
    <row r="652" spans="9:15" x14ac:dyDescent="0.3">
      <c r="I652"/>
      <c r="M652" s="14" t="s">
        <v>895</v>
      </c>
      <c r="N652" s="38" t="s">
        <v>75</v>
      </c>
      <c r="O652" s="25" t="s">
        <v>819</v>
      </c>
    </row>
    <row r="653" spans="9:15" x14ac:dyDescent="0.3">
      <c r="I653"/>
      <c r="M653" s="30" t="s">
        <v>896</v>
      </c>
      <c r="N653" s="38" t="s">
        <v>75</v>
      </c>
      <c r="O653" s="25" t="s">
        <v>819</v>
      </c>
    </row>
    <row r="654" spans="9:15" x14ac:dyDescent="0.3">
      <c r="I654"/>
      <c r="M654" s="30" t="s">
        <v>897</v>
      </c>
      <c r="N654" s="38" t="s">
        <v>75</v>
      </c>
      <c r="O654" s="25" t="s">
        <v>819</v>
      </c>
    </row>
    <row r="655" spans="9:15" x14ac:dyDescent="0.3">
      <c r="I655"/>
      <c r="M655" s="14" t="s">
        <v>898</v>
      </c>
      <c r="N655" s="38" t="s">
        <v>75</v>
      </c>
      <c r="O655" s="14" t="s">
        <v>819</v>
      </c>
    </row>
    <row r="656" spans="9:15" x14ac:dyDescent="0.3">
      <c r="I656"/>
      <c r="M656" s="35" t="s">
        <v>899</v>
      </c>
      <c r="N656" s="38" t="s">
        <v>75</v>
      </c>
      <c r="O656" s="25" t="s">
        <v>819</v>
      </c>
    </row>
    <row r="657" spans="9:15" x14ac:dyDescent="0.3">
      <c r="I657"/>
      <c r="M657" s="14" t="s">
        <v>900</v>
      </c>
      <c r="N657" s="38" t="s">
        <v>75</v>
      </c>
      <c r="O657" s="25" t="s">
        <v>819</v>
      </c>
    </row>
    <row r="658" spans="9:15" x14ac:dyDescent="0.3">
      <c r="I658"/>
      <c r="M658" s="14" t="s">
        <v>901</v>
      </c>
      <c r="N658" s="38" t="s">
        <v>75</v>
      </c>
      <c r="O658" s="25" t="s">
        <v>819</v>
      </c>
    </row>
    <row r="659" spans="9:15" x14ac:dyDescent="0.3">
      <c r="I659"/>
      <c r="M659" s="14" t="s">
        <v>902</v>
      </c>
      <c r="N659" s="38" t="s">
        <v>75</v>
      </c>
      <c r="O659" s="14" t="s">
        <v>819</v>
      </c>
    </row>
    <row r="660" spans="9:15" x14ac:dyDescent="0.3">
      <c r="I660"/>
      <c r="M660" s="14" t="s">
        <v>1351</v>
      </c>
      <c r="N660" s="38" t="s">
        <v>75</v>
      </c>
      <c r="O660" s="14" t="s">
        <v>819</v>
      </c>
    </row>
    <row r="661" spans="9:15" x14ac:dyDescent="0.3">
      <c r="I661"/>
      <c r="M661" s="33" t="s">
        <v>903</v>
      </c>
      <c r="N661" s="38" t="s">
        <v>75</v>
      </c>
      <c r="O661" s="25" t="s">
        <v>819</v>
      </c>
    </row>
    <row r="662" spans="9:15" x14ac:dyDescent="0.3">
      <c r="I662"/>
      <c r="M662" s="33" t="s">
        <v>904</v>
      </c>
      <c r="N662" s="38" t="s">
        <v>75</v>
      </c>
      <c r="O662" s="25" t="s">
        <v>905</v>
      </c>
    </row>
    <row r="663" spans="9:15" x14ac:dyDescent="0.3">
      <c r="I663"/>
      <c r="M663" s="14" t="s">
        <v>906</v>
      </c>
      <c r="N663" s="38" t="s">
        <v>75</v>
      </c>
      <c r="O663" s="25" t="s">
        <v>819</v>
      </c>
    </row>
    <row r="664" spans="9:15" x14ac:dyDescent="0.3">
      <c r="I664"/>
      <c r="M664" s="27" t="s">
        <v>907</v>
      </c>
      <c r="N664" s="38" t="s">
        <v>75</v>
      </c>
      <c r="O664" s="14" t="s">
        <v>819</v>
      </c>
    </row>
    <row r="665" spans="9:15" x14ac:dyDescent="0.3">
      <c r="I665"/>
      <c r="M665" s="14" t="s">
        <v>908</v>
      </c>
      <c r="N665" s="38" t="s">
        <v>75</v>
      </c>
      <c r="O665" s="25" t="s">
        <v>909</v>
      </c>
    </row>
    <row r="666" spans="9:15" x14ac:dyDescent="0.3">
      <c r="I666"/>
      <c r="M666" s="14" t="s">
        <v>910</v>
      </c>
      <c r="N666" s="38" t="s">
        <v>75</v>
      </c>
      <c r="O666" s="25" t="s">
        <v>909</v>
      </c>
    </row>
    <row r="667" spans="9:15" x14ac:dyDescent="0.3">
      <c r="I667"/>
      <c r="M667" s="14" t="s">
        <v>911</v>
      </c>
      <c r="N667" s="38" t="s">
        <v>75</v>
      </c>
      <c r="O667" s="25" t="s">
        <v>909</v>
      </c>
    </row>
    <row r="668" spans="9:15" x14ac:dyDescent="0.3">
      <c r="I668"/>
      <c r="M668" s="36" t="s">
        <v>912</v>
      </c>
      <c r="N668" s="38" t="s">
        <v>75</v>
      </c>
      <c r="O668" s="14" t="s">
        <v>909</v>
      </c>
    </row>
    <row r="669" spans="9:15" x14ac:dyDescent="0.3">
      <c r="I669"/>
      <c r="M669" s="14" t="s">
        <v>913</v>
      </c>
      <c r="N669" s="38" t="s">
        <v>75</v>
      </c>
      <c r="O669" s="25" t="s">
        <v>914</v>
      </c>
    </row>
    <row r="670" spans="9:15" x14ac:dyDescent="0.3">
      <c r="I670"/>
      <c r="M670" s="14" t="s">
        <v>915</v>
      </c>
      <c r="N670" s="38" t="s">
        <v>75</v>
      </c>
      <c r="O670" s="25" t="s">
        <v>916</v>
      </c>
    </row>
    <row r="671" spans="9:15" x14ac:dyDescent="0.3">
      <c r="I671"/>
      <c r="M671" s="14" t="s">
        <v>917</v>
      </c>
      <c r="N671" s="38" t="s">
        <v>75</v>
      </c>
      <c r="O671" s="25" t="s">
        <v>918</v>
      </c>
    </row>
    <row r="672" spans="9:15" x14ac:dyDescent="0.3">
      <c r="I672"/>
      <c r="M672" s="14" t="s">
        <v>919</v>
      </c>
      <c r="N672" s="38" t="s">
        <v>75</v>
      </c>
      <c r="O672" s="25" t="s">
        <v>920</v>
      </c>
    </row>
    <row r="673" spans="9:15" x14ac:dyDescent="0.3">
      <c r="I673"/>
      <c r="M673" s="30" t="s">
        <v>921</v>
      </c>
      <c r="N673" s="38" t="s">
        <v>75</v>
      </c>
      <c r="O673" s="25" t="s">
        <v>920</v>
      </c>
    </row>
    <row r="674" spans="9:15" x14ac:dyDescent="0.3">
      <c r="I674"/>
      <c r="M674" s="40" t="s">
        <v>922</v>
      </c>
      <c r="N674" s="38" t="s">
        <v>75</v>
      </c>
      <c r="O674" s="14" t="s">
        <v>920</v>
      </c>
    </row>
    <row r="675" spans="9:15" x14ac:dyDescent="0.3">
      <c r="I675"/>
      <c r="M675" s="14" t="s">
        <v>923</v>
      </c>
      <c r="N675" s="38" t="s">
        <v>75</v>
      </c>
      <c r="O675" s="25" t="s">
        <v>920</v>
      </c>
    </row>
    <row r="676" spans="9:15" x14ac:dyDescent="0.3">
      <c r="I676"/>
      <c r="M676" s="30" t="s">
        <v>924</v>
      </c>
      <c r="N676" s="38" t="s">
        <v>75</v>
      </c>
      <c r="O676" s="25" t="s">
        <v>837</v>
      </c>
    </row>
    <row r="677" spans="9:15" x14ac:dyDescent="0.3">
      <c r="I677"/>
      <c r="M677" s="14" t="s">
        <v>925</v>
      </c>
      <c r="N677" s="38" t="s">
        <v>75</v>
      </c>
      <c r="O677" s="25" t="s">
        <v>926</v>
      </c>
    </row>
    <row r="678" spans="9:15" x14ac:dyDescent="0.3">
      <c r="I678"/>
      <c r="M678" s="14" t="s">
        <v>927</v>
      </c>
      <c r="N678" s="38" t="s">
        <v>75</v>
      </c>
      <c r="O678" s="25" t="s">
        <v>926</v>
      </c>
    </row>
    <row r="679" spans="9:15" x14ac:dyDescent="0.3">
      <c r="I679"/>
      <c r="M679" s="14" t="s">
        <v>928</v>
      </c>
      <c r="N679" s="38" t="s">
        <v>75</v>
      </c>
      <c r="O679" s="25" t="s">
        <v>914</v>
      </c>
    </row>
    <row r="680" spans="9:15" x14ac:dyDescent="0.3">
      <c r="I680"/>
      <c r="M680" s="36" t="s">
        <v>929</v>
      </c>
      <c r="N680" s="38" t="s">
        <v>75</v>
      </c>
      <c r="O680" s="25" t="s">
        <v>837</v>
      </c>
    </row>
    <row r="681" spans="9:15" x14ac:dyDescent="0.3">
      <c r="I681"/>
      <c r="M681" s="43" t="s">
        <v>930</v>
      </c>
      <c r="N681" s="38" t="s">
        <v>75</v>
      </c>
      <c r="O681" s="25" t="s">
        <v>837</v>
      </c>
    </row>
    <row r="682" spans="9:15" x14ac:dyDescent="0.3">
      <c r="I682"/>
      <c r="M682" s="14" t="s">
        <v>931</v>
      </c>
      <c r="N682" s="38" t="s">
        <v>75</v>
      </c>
      <c r="O682" s="25" t="s">
        <v>914</v>
      </c>
    </row>
    <row r="683" spans="9:15" x14ac:dyDescent="0.3">
      <c r="I683"/>
      <c r="M683" s="26" t="s">
        <v>932</v>
      </c>
      <c r="N683" s="38" t="s">
        <v>75</v>
      </c>
      <c r="O683" s="25" t="s">
        <v>933</v>
      </c>
    </row>
    <row r="684" spans="9:15" x14ac:dyDescent="0.3">
      <c r="I684"/>
      <c r="M684" s="44" t="s">
        <v>934</v>
      </c>
      <c r="N684" s="38" t="s">
        <v>75</v>
      </c>
      <c r="O684" s="25" t="s">
        <v>837</v>
      </c>
    </row>
    <row r="685" spans="9:15" x14ac:dyDescent="0.3">
      <c r="I685"/>
      <c r="M685" s="14" t="s">
        <v>935</v>
      </c>
      <c r="N685" s="38" t="s">
        <v>75</v>
      </c>
      <c r="O685" s="25" t="s">
        <v>909</v>
      </c>
    </row>
    <row r="686" spans="9:15" x14ac:dyDescent="0.3">
      <c r="I686"/>
      <c r="M686" s="14" t="s">
        <v>936</v>
      </c>
      <c r="N686" s="38" t="s">
        <v>75</v>
      </c>
      <c r="O686" s="25" t="s">
        <v>75</v>
      </c>
    </row>
    <row r="687" spans="9:15" x14ac:dyDescent="0.3">
      <c r="I687"/>
      <c r="M687" s="14" t="s">
        <v>937</v>
      </c>
      <c r="N687" s="38" t="s">
        <v>75</v>
      </c>
      <c r="O687" s="25" t="s">
        <v>938</v>
      </c>
    </row>
    <row r="688" spans="9:15" x14ac:dyDescent="0.3">
      <c r="I688"/>
      <c r="M688" s="30" t="s">
        <v>939</v>
      </c>
      <c r="N688" s="38" t="s">
        <v>75</v>
      </c>
      <c r="O688" s="25" t="s">
        <v>938</v>
      </c>
    </row>
    <row r="689" spans="9:15" x14ac:dyDescent="0.3">
      <c r="I689"/>
      <c r="M689" s="14" t="s">
        <v>940</v>
      </c>
      <c r="N689" s="38" t="s">
        <v>75</v>
      </c>
      <c r="O689" s="25" t="s">
        <v>941</v>
      </c>
    </row>
    <row r="690" spans="9:15" x14ac:dyDescent="0.3">
      <c r="I690"/>
      <c r="M690" s="14" t="s">
        <v>942</v>
      </c>
      <c r="N690" s="38" t="s">
        <v>75</v>
      </c>
      <c r="O690" s="25" t="s">
        <v>837</v>
      </c>
    </row>
    <row r="691" spans="9:15" x14ac:dyDescent="0.3">
      <c r="I691"/>
      <c r="M691" s="14" t="s">
        <v>943</v>
      </c>
      <c r="N691" s="38" t="s">
        <v>75</v>
      </c>
      <c r="O691" s="25" t="s">
        <v>837</v>
      </c>
    </row>
    <row r="692" spans="9:15" x14ac:dyDescent="0.3">
      <c r="I692"/>
      <c r="M692" s="36" t="s">
        <v>944</v>
      </c>
      <c r="N692" s="38" t="s">
        <v>75</v>
      </c>
      <c r="O692" s="25" t="s">
        <v>837</v>
      </c>
    </row>
    <row r="693" spans="9:15" x14ac:dyDescent="0.3">
      <c r="I693"/>
      <c r="M693" s="14" t="s">
        <v>945</v>
      </c>
      <c r="N693" s="38" t="s">
        <v>75</v>
      </c>
      <c r="O693" s="25" t="s">
        <v>946</v>
      </c>
    </row>
    <row r="694" spans="9:15" x14ac:dyDescent="0.3">
      <c r="I694"/>
      <c r="M694" s="35" t="s">
        <v>947</v>
      </c>
      <c r="N694" s="38" t="s">
        <v>75</v>
      </c>
      <c r="O694" s="14" t="s">
        <v>948</v>
      </c>
    </row>
    <row r="695" spans="9:15" x14ac:dyDescent="0.3">
      <c r="I695"/>
      <c r="M695" s="14" t="s">
        <v>949</v>
      </c>
      <c r="N695" s="38" t="s">
        <v>75</v>
      </c>
      <c r="O695" s="25" t="s">
        <v>950</v>
      </c>
    </row>
    <row r="696" spans="9:15" x14ac:dyDescent="0.3">
      <c r="I696"/>
      <c r="M696" s="14" t="s">
        <v>951</v>
      </c>
      <c r="N696" s="38" t="s">
        <v>75</v>
      </c>
      <c r="O696" s="25" t="s">
        <v>952</v>
      </c>
    </row>
    <row r="697" spans="9:15" x14ac:dyDescent="0.3">
      <c r="I697"/>
      <c r="M697" s="14" t="s">
        <v>953</v>
      </c>
      <c r="N697" s="38" t="s">
        <v>75</v>
      </c>
      <c r="O697" s="25" t="s">
        <v>952</v>
      </c>
    </row>
    <row r="698" spans="9:15" x14ac:dyDescent="0.3">
      <c r="I698"/>
      <c r="M698" s="14" t="s">
        <v>954</v>
      </c>
      <c r="N698" s="38" t="s">
        <v>75</v>
      </c>
      <c r="O698" s="25" t="s">
        <v>952</v>
      </c>
    </row>
    <row r="699" spans="9:15" x14ac:dyDescent="0.3">
      <c r="I699"/>
      <c r="M699" s="14" t="s">
        <v>955</v>
      </c>
      <c r="N699" s="38" t="s">
        <v>75</v>
      </c>
      <c r="O699" s="25" t="s">
        <v>956</v>
      </c>
    </row>
    <row r="700" spans="9:15" x14ac:dyDescent="0.3">
      <c r="I700"/>
      <c r="M700" s="33" t="s">
        <v>957</v>
      </c>
      <c r="N700" s="38" t="s">
        <v>75</v>
      </c>
      <c r="O700" s="25" t="s">
        <v>958</v>
      </c>
    </row>
    <row r="701" spans="9:15" x14ac:dyDescent="0.3">
      <c r="I701"/>
      <c r="M701" s="14" t="s">
        <v>959</v>
      </c>
      <c r="N701" s="38" t="s">
        <v>75</v>
      </c>
      <c r="O701" s="25" t="s">
        <v>960</v>
      </c>
    </row>
    <row r="702" spans="9:15" x14ac:dyDescent="0.3">
      <c r="I702"/>
      <c r="M702" s="14" t="s">
        <v>961</v>
      </c>
      <c r="N702" s="38" t="s">
        <v>75</v>
      </c>
      <c r="O702" s="25" t="s">
        <v>962</v>
      </c>
    </row>
    <row r="703" spans="9:15" x14ac:dyDescent="0.3">
      <c r="I703"/>
      <c r="M703" s="14" t="s">
        <v>963</v>
      </c>
      <c r="N703" s="38" t="s">
        <v>75</v>
      </c>
      <c r="O703" s="14" t="s">
        <v>837</v>
      </c>
    </row>
    <row r="704" spans="9:15" x14ac:dyDescent="0.3">
      <c r="I704"/>
      <c r="M704" s="36" t="s">
        <v>964</v>
      </c>
      <c r="N704" s="38" t="s">
        <v>75</v>
      </c>
      <c r="O704" s="25" t="s">
        <v>965</v>
      </c>
    </row>
    <row r="705" spans="9:15" x14ac:dyDescent="0.3">
      <c r="I705"/>
      <c r="M705" s="41" t="s">
        <v>966</v>
      </c>
      <c r="N705" s="38" t="s">
        <v>75</v>
      </c>
      <c r="O705" s="25" t="s">
        <v>967</v>
      </c>
    </row>
    <row r="706" spans="9:15" x14ac:dyDescent="0.3">
      <c r="I706"/>
      <c r="M706" s="14" t="s">
        <v>968</v>
      </c>
      <c r="N706" s="38" t="s">
        <v>75</v>
      </c>
      <c r="O706" s="25" t="s">
        <v>837</v>
      </c>
    </row>
    <row r="707" spans="9:15" x14ac:dyDescent="0.3">
      <c r="I707"/>
      <c r="M707" s="14" t="s">
        <v>969</v>
      </c>
      <c r="N707" s="38" t="s">
        <v>75</v>
      </c>
      <c r="O707" s="25" t="s">
        <v>970</v>
      </c>
    </row>
    <row r="708" spans="9:15" x14ac:dyDescent="0.3">
      <c r="I708"/>
      <c r="M708" s="14" t="s">
        <v>971</v>
      </c>
      <c r="N708" s="38" t="s">
        <v>75</v>
      </c>
      <c r="O708" s="25" t="s">
        <v>972</v>
      </c>
    </row>
    <row r="709" spans="9:15" x14ac:dyDescent="0.3">
      <c r="I709"/>
      <c r="M709" s="33" t="s">
        <v>973</v>
      </c>
      <c r="N709" s="38" t="s">
        <v>75</v>
      </c>
      <c r="O709" s="25" t="s">
        <v>905</v>
      </c>
    </row>
    <row r="710" spans="9:15" x14ac:dyDescent="0.3">
      <c r="I710"/>
      <c r="M710" s="33" t="s">
        <v>974</v>
      </c>
      <c r="N710" s="38" t="s">
        <v>75</v>
      </c>
      <c r="O710" s="25" t="s">
        <v>946</v>
      </c>
    </row>
    <row r="711" spans="9:15" x14ac:dyDescent="0.3">
      <c r="I711"/>
      <c r="M711" s="14" t="s">
        <v>975</v>
      </c>
      <c r="N711" s="38" t="s">
        <v>75</v>
      </c>
      <c r="O711" s="25" t="s">
        <v>976</v>
      </c>
    </row>
    <row r="712" spans="9:15" x14ac:dyDescent="0.3">
      <c r="I712"/>
      <c r="M712" s="14" t="s">
        <v>977</v>
      </c>
      <c r="N712" s="38" t="s">
        <v>75</v>
      </c>
      <c r="O712" s="25" t="s">
        <v>976</v>
      </c>
    </row>
    <row r="713" spans="9:15" x14ac:dyDescent="0.3">
      <c r="I713"/>
      <c r="M713" s="14" t="s">
        <v>978</v>
      </c>
      <c r="N713" s="38" t="s">
        <v>75</v>
      </c>
      <c r="O713" s="25" t="s">
        <v>938</v>
      </c>
    </row>
    <row r="714" spans="9:15" x14ac:dyDescent="0.3">
      <c r="I714"/>
      <c r="M714" s="14" t="s">
        <v>979</v>
      </c>
      <c r="N714" s="38" t="s">
        <v>75</v>
      </c>
      <c r="O714" s="25" t="s">
        <v>980</v>
      </c>
    </row>
    <row r="715" spans="9:15" x14ac:dyDescent="0.3">
      <c r="I715"/>
      <c r="M715" s="14" t="s">
        <v>981</v>
      </c>
      <c r="N715" s="38" t="s">
        <v>75</v>
      </c>
      <c r="O715" s="25" t="s">
        <v>980</v>
      </c>
    </row>
    <row r="716" spans="9:15" x14ac:dyDescent="0.3">
      <c r="I716"/>
      <c r="M716" s="14" t="s">
        <v>982</v>
      </c>
      <c r="N716" s="38" t="s">
        <v>75</v>
      </c>
      <c r="O716" s="25" t="s">
        <v>983</v>
      </c>
    </row>
    <row r="717" spans="9:15" x14ac:dyDescent="0.3">
      <c r="I717"/>
      <c r="M717" s="14" t="s">
        <v>984</v>
      </c>
      <c r="N717" s="38" t="s">
        <v>75</v>
      </c>
      <c r="O717" s="25" t="s">
        <v>985</v>
      </c>
    </row>
    <row r="718" spans="9:15" x14ac:dyDescent="0.3">
      <c r="I718"/>
      <c r="M718" s="14" t="s">
        <v>986</v>
      </c>
      <c r="N718" s="38" t="s">
        <v>75</v>
      </c>
      <c r="O718" s="25" t="s">
        <v>985</v>
      </c>
    </row>
    <row r="719" spans="9:15" x14ac:dyDescent="0.3">
      <c r="I719"/>
      <c r="M719" s="14" t="s">
        <v>987</v>
      </c>
      <c r="N719" s="38" t="s">
        <v>75</v>
      </c>
      <c r="O719" s="25" t="s">
        <v>946</v>
      </c>
    </row>
    <row r="720" spans="9:15" x14ac:dyDescent="0.3">
      <c r="I720"/>
      <c r="M720" s="14" t="s">
        <v>988</v>
      </c>
      <c r="N720" s="38" t="s">
        <v>75</v>
      </c>
      <c r="O720" s="25" t="s">
        <v>989</v>
      </c>
    </row>
    <row r="721" spans="9:15" x14ac:dyDescent="0.3">
      <c r="I721"/>
      <c r="M721" s="14" t="s">
        <v>990</v>
      </c>
      <c r="N721" s="38" t="s">
        <v>75</v>
      </c>
      <c r="O721" s="25" t="s">
        <v>991</v>
      </c>
    </row>
    <row r="722" spans="9:15" x14ac:dyDescent="0.3">
      <c r="I722"/>
      <c r="M722" s="14" t="s">
        <v>992</v>
      </c>
      <c r="N722" s="38" t="s">
        <v>75</v>
      </c>
      <c r="O722" s="25" t="s">
        <v>980</v>
      </c>
    </row>
    <row r="723" spans="9:15" x14ac:dyDescent="0.3">
      <c r="I723"/>
      <c r="M723" s="14" t="s">
        <v>993</v>
      </c>
      <c r="N723" s="38" t="s">
        <v>75</v>
      </c>
      <c r="O723" s="25" t="s">
        <v>994</v>
      </c>
    </row>
    <row r="724" spans="9:15" x14ac:dyDescent="0.3">
      <c r="I724"/>
      <c r="M724" s="14" t="s">
        <v>995</v>
      </c>
      <c r="N724" s="38" t="s">
        <v>75</v>
      </c>
      <c r="O724" s="25" t="s">
        <v>980</v>
      </c>
    </row>
    <row r="725" spans="9:15" x14ac:dyDescent="0.3">
      <c r="I725"/>
      <c r="M725" s="14" t="s">
        <v>996</v>
      </c>
      <c r="N725" s="38" t="s">
        <v>75</v>
      </c>
      <c r="O725" s="25" t="s">
        <v>997</v>
      </c>
    </row>
    <row r="726" spans="9:15" x14ac:dyDescent="0.3">
      <c r="I726"/>
      <c r="M726" s="14" t="s">
        <v>998</v>
      </c>
      <c r="N726" s="38" t="s">
        <v>75</v>
      </c>
      <c r="O726" s="25" t="s">
        <v>999</v>
      </c>
    </row>
    <row r="727" spans="9:15" x14ac:dyDescent="0.3">
      <c r="I727"/>
      <c r="M727" s="26" t="s">
        <v>1000</v>
      </c>
      <c r="N727" s="38" t="s">
        <v>75</v>
      </c>
      <c r="O727" s="25" t="s">
        <v>999</v>
      </c>
    </row>
    <row r="728" spans="9:15" x14ac:dyDescent="0.3">
      <c r="I728"/>
      <c r="M728" s="14" t="s">
        <v>1001</v>
      </c>
      <c r="N728" s="38" t="s">
        <v>75</v>
      </c>
      <c r="O728" s="25" t="s">
        <v>999</v>
      </c>
    </row>
    <row r="729" spans="9:15" x14ac:dyDescent="0.3">
      <c r="I729"/>
      <c r="M729" s="14" t="s">
        <v>1002</v>
      </c>
      <c r="N729" s="38" t="s">
        <v>75</v>
      </c>
      <c r="O729" s="25" t="s">
        <v>980</v>
      </c>
    </row>
    <row r="730" spans="9:15" x14ac:dyDescent="0.3">
      <c r="I730"/>
      <c r="M730" s="14" t="s">
        <v>1003</v>
      </c>
      <c r="N730" s="38" t="s">
        <v>75</v>
      </c>
      <c r="O730" s="25" t="s">
        <v>1004</v>
      </c>
    </row>
    <row r="731" spans="9:15" x14ac:dyDescent="0.3">
      <c r="I731"/>
      <c r="M731" s="14" t="s">
        <v>1005</v>
      </c>
      <c r="N731" s="38" t="s">
        <v>75</v>
      </c>
      <c r="O731" s="25" t="s">
        <v>1006</v>
      </c>
    </row>
    <row r="732" spans="9:15" x14ac:dyDescent="0.3">
      <c r="I732"/>
      <c r="M732" s="14" t="s">
        <v>1007</v>
      </c>
      <c r="N732" s="38" t="s">
        <v>75</v>
      </c>
      <c r="O732" s="25" t="s">
        <v>1008</v>
      </c>
    </row>
    <row r="733" spans="9:15" x14ac:dyDescent="0.3">
      <c r="I733"/>
      <c r="M733" s="14" t="s">
        <v>1009</v>
      </c>
      <c r="N733" s="38" t="s">
        <v>75</v>
      </c>
      <c r="O733" s="25" t="s">
        <v>962</v>
      </c>
    </row>
    <row r="734" spans="9:15" x14ac:dyDescent="0.3">
      <c r="I734"/>
      <c r="M734" s="14" t="s">
        <v>1010</v>
      </c>
      <c r="N734" s="38" t="s">
        <v>75</v>
      </c>
      <c r="O734" s="25" t="s">
        <v>962</v>
      </c>
    </row>
    <row r="735" spans="9:15" x14ac:dyDescent="0.3">
      <c r="I735"/>
      <c r="M735" s="14" t="s">
        <v>1011</v>
      </c>
      <c r="N735" s="38" t="s">
        <v>75</v>
      </c>
      <c r="O735" s="25" t="s">
        <v>962</v>
      </c>
    </row>
    <row r="736" spans="9:15" x14ac:dyDescent="0.3">
      <c r="I736"/>
      <c r="M736" s="14" t="s">
        <v>1012</v>
      </c>
      <c r="N736" s="38" t="s">
        <v>75</v>
      </c>
      <c r="O736" s="25" t="s">
        <v>952</v>
      </c>
    </row>
    <row r="737" spans="9:15" x14ac:dyDescent="0.3">
      <c r="I737"/>
      <c r="M737" s="14" t="s">
        <v>1013</v>
      </c>
      <c r="N737" s="38" t="s">
        <v>75</v>
      </c>
      <c r="O737" s="25" t="s">
        <v>950</v>
      </c>
    </row>
    <row r="738" spans="9:15" x14ac:dyDescent="0.3">
      <c r="I738"/>
      <c r="M738" s="30" t="s">
        <v>1014</v>
      </c>
      <c r="N738" s="38" t="s">
        <v>75</v>
      </c>
      <c r="O738" s="25" t="s">
        <v>1015</v>
      </c>
    </row>
    <row r="739" spans="9:15" x14ac:dyDescent="0.3">
      <c r="I739"/>
      <c r="M739" s="14" t="s">
        <v>1016</v>
      </c>
      <c r="N739" s="38" t="s">
        <v>75</v>
      </c>
      <c r="O739" s="25" t="s">
        <v>1004</v>
      </c>
    </row>
    <row r="740" spans="9:15" x14ac:dyDescent="0.3">
      <c r="I740"/>
      <c r="M740" s="14" t="s">
        <v>1017</v>
      </c>
      <c r="N740" s="38" t="s">
        <v>75</v>
      </c>
      <c r="O740" s="25" t="s">
        <v>1018</v>
      </c>
    </row>
    <row r="741" spans="9:15" x14ac:dyDescent="0.3">
      <c r="I741"/>
      <c r="M741" s="14" t="s">
        <v>1019</v>
      </c>
      <c r="N741" s="38" t="s">
        <v>75</v>
      </c>
      <c r="O741" s="25" t="s">
        <v>1006</v>
      </c>
    </row>
    <row r="742" spans="9:15" x14ac:dyDescent="0.3">
      <c r="I742"/>
      <c r="M742" s="14" t="s">
        <v>1020</v>
      </c>
      <c r="N742" s="38" t="s">
        <v>75</v>
      </c>
      <c r="O742" s="25" t="s">
        <v>1006</v>
      </c>
    </row>
    <row r="743" spans="9:15" x14ac:dyDescent="0.3">
      <c r="I743"/>
      <c r="M743" s="14" t="s">
        <v>1021</v>
      </c>
      <c r="N743" s="38" t="s">
        <v>75</v>
      </c>
      <c r="O743" s="25" t="s">
        <v>962</v>
      </c>
    </row>
    <row r="744" spans="9:15" x14ac:dyDescent="0.3">
      <c r="I744"/>
      <c r="M744" s="14" t="s">
        <v>1022</v>
      </c>
      <c r="N744" s="38" t="s">
        <v>75</v>
      </c>
      <c r="O744" s="25" t="s">
        <v>962</v>
      </c>
    </row>
    <row r="745" spans="9:15" x14ac:dyDescent="0.3">
      <c r="I745"/>
      <c r="M745" s="36" t="s">
        <v>1023</v>
      </c>
      <c r="N745" s="38" t="s">
        <v>75</v>
      </c>
      <c r="O745" s="25" t="s">
        <v>952</v>
      </c>
    </row>
    <row r="746" spans="9:15" x14ac:dyDescent="0.3">
      <c r="I746"/>
      <c r="M746" s="14" t="s">
        <v>1024</v>
      </c>
      <c r="N746" s="38" t="s">
        <v>75</v>
      </c>
      <c r="O746" s="25" t="s">
        <v>1025</v>
      </c>
    </row>
    <row r="747" spans="9:15" x14ac:dyDescent="0.3">
      <c r="I747"/>
      <c r="M747" s="14" t="s">
        <v>1026</v>
      </c>
      <c r="N747" s="38" t="s">
        <v>75</v>
      </c>
      <c r="O747" s="25" t="s">
        <v>1027</v>
      </c>
    </row>
    <row r="748" spans="9:15" x14ac:dyDescent="0.3">
      <c r="I748"/>
      <c r="M748" s="14" t="s">
        <v>1028</v>
      </c>
      <c r="N748" s="38" t="s">
        <v>75</v>
      </c>
      <c r="O748" s="25" t="s">
        <v>1027</v>
      </c>
    </row>
    <row r="749" spans="9:15" x14ac:dyDescent="0.3">
      <c r="I749"/>
      <c r="M749" s="14" t="s">
        <v>1029</v>
      </c>
      <c r="N749" s="38" t="s">
        <v>75</v>
      </c>
      <c r="O749" s="25" t="s">
        <v>1027</v>
      </c>
    </row>
    <row r="750" spans="9:15" x14ac:dyDescent="0.3">
      <c r="I750"/>
      <c r="M750" s="14" t="s">
        <v>1030</v>
      </c>
      <c r="N750" s="38" t="s">
        <v>75</v>
      </c>
      <c r="O750" s="25" t="s">
        <v>1027</v>
      </c>
    </row>
    <row r="751" spans="9:15" x14ac:dyDescent="0.3">
      <c r="I751"/>
      <c r="M751" s="14" t="s">
        <v>1031</v>
      </c>
      <c r="N751" s="38" t="s">
        <v>75</v>
      </c>
      <c r="O751" s="25" t="s">
        <v>1027</v>
      </c>
    </row>
    <row r="752" spans="9:15" x14ac:dyDescent="0.3">
      <c r="I752"/>
      <c r="M752" s="14" t="s">
        <v>1032</v>
      </c>
      <c r="N752" s="38" t="s">
        <v>75</v>
      </c>
      <c r="O752" s="25" t="s">
        <v>1027</v>
      </c>
    </row>
    <row r="753" spans="9:15" x14ac:dyDescent="0.3">
      <c r="I753"/>
      <c r="M753" s="42" t="s">
        <v>1033</v>
      </c>
      <c r="N753" s="38" t="s">
        <v>75</v>
      </c>
      <c r="O753" s="25" t="s">
        <v>1027</v>
      </c>
    </row>
    <row r="754" spans="9:15" x14ac:dyDescent="0.3">
      <c r="I754"/>
      <c r="M754" s="36" t="s">
        <v>1034</v>
      </c>
      <c r="N754" s="38" t="s">
        <v>75</v>
      </c>
      <c r="O754" s="25" t="s">
        <v>1027</v>
      </c>
    </row>
    <row r="755" spans="9:15" x14ac:dyDescent="0.3">
      <c r="I755"/>
      <c r="M755" s="14" t="s">
        <v>1035</v>
      </c>
      <c r="N755" s="38" t="s">
        <v>75</v>
      </c>
      <c r="O755" s="25" t="s">
        <v>1027</v>
      </c>
    </row>
    <row r="756" spans="9:15" x14ac:dyDescent="0.3">
      <c r="I756"/>
      <c r="M756" s="14" t="s">
        <v>1036</v>
      </c>
      <c r="N756" s="38" t="s">
        <v>75</v>
      </c>
      <c r="O756" s="25" t="s">
        <v>1027</v>
      </c>
    </row>
    <row r="757" spans="9:15" x14ac:dyDescent="0.3">
      <c r="I757"/>
      <c r="M757" s="36" t="s">
        <v>1037</v>
      </c>
      <c r="N757" s="38" t="s">
        <v>75</v>
      </c>
      <c r="O757" s="25" t="s">
        <v>1027</v>
      </c>
    </row>
    <row r="758" spans="9:15" x14ac:dyDescent="0.3">
      <c r="I758"/>
      <c r="M758" s="14" t="s">
        <v>1038</v>
      </c>
      <c r="N758" s="38" t="s">
        <v>75</v>
      </c>
      <c r="O758" s="25" t="s">
        <v>1027</v>
      </c>
    </row>
    <row r="759" spans="9:15" x14ac:dyDescent="0.3">
      <c r="I759"/>
      <c r="M759" s="14" t="s">
        <v>1039</v>
      </c>
      <c r="N759" s="38" t="s">
        <v>75</v>
      </c>
      <c r="O759" s="25" t="s">
        <v>1027</v>
      </c>
    </row>
    <row r="760" spans="9:15" x14ac:dyDescent="0.3">
      <c r="I760"/>
      <c r="M760" s="42" t="s">
        <v>1040</v>
      </c>
      <c r="N760" s="38" t="s">
        <v>75</v>
      </c>
      <c r="O760" s="25" t="s">
        <v>1027</v>
      </c>
    </row>
    <row r="761" spans="9:15" x14ac:dyDescent="0.3">
      <c r="I761"/>
      <c r="M761" s="62" t="s">
        <v>1377</v>
      </c>
      <c r="N761" s="38" t="s">
        <v>75</v>
      </c>
      <c r="O761" s="62" t="s">
        <v>1380</v>
      </c>
    </row>
    <row r="762" spans="9:15" x14ac:dyDescent="0.3">
      <c r="I762"/>
      <c r="M762" s="14" t="s">
        <v>1041</v>
      </c>
      <c r="N762" s="38" t="s">
        <v>75</v>
      </c>
      <c r="O762" s="25" t="s">
        <v>1042</v>
      </c>
    </row>
    <row r="763" spans="9:15" x14ac:dyDescent="0.3">
      <c r="I763"/>
      <c r="M763" s="14" t="s">
        <v>1043</v>
      </c>
      <c r="N763" s="38" t="s">
        <v>75</v>
      </c>
      <c r="O763" s="25" t="s">
        <v>1044</v>
      </c>
    </row>
    <row r="764" spans="9:15" x14ac:dyDescent="0.3">
      <c r="I764"/>
      <c r="M764" s="14" t="s">
        <v>1045</v>
      </c>
      <c r="N764" s="38" t="s">
        <v>75</v>
      </c>
      <c r="O764" s="25" t="s">
        <v>1004</v>
      </c>
    </row>
    <row r="765" spans="9:15" x14ac:dyDescent="0.3">
      <c r="I765"/>
      <c r="M765" s="30" t="s">
        <v>1046</v>
      </c>
      <c r="N765" s="38" t="s">
        <v>75</v>
      </c>
      <c r="O765" s="25" t="s">
        <v>1044</v>
      </c>
    </row>
    <row r="766" spans="9:15" x14ac:dyDescent="0.3">
      <c r="I766"/>
      <c r="M766" s="44" t="s">
        <v>1047</v>
      </c>
      <c r="N766" s="38" t="s">
        <v>75</v>
      </c>
      <c r="O766" s="25" t="s">
        <v>1004</v>
      </c>
    </row>
    <row r="767" spans="9:15" x14ac:dyDescent="0.3">
      <c r="I767"/>
      <c r="M767" s="14" t="s">
        <v>1048</v>
      </c>
      <c r="N767" s="38" t="s">
        <v>75</v>
      </c>
      <c r="O767" s="25" t="s">
        <v>1049</v>
      </c>
    </row>
    <row r="768" spans="9:15" x14ac:dyDescent="0.3">
      <c r="I768"/>
      <c r="M768" s="26" t="s">
        <v>1050</v>
      </c>
      <c r="N768" s="38" t="s">
        <v>75</v>
      </c>
      <c r="O768" s="14" t="s">
        <v>1051</v>
      </c>
    </row>
    <row r="769" spans="9:15" x14ac:dyDescent="0.3">
      <c r="I769"/>
      <c r="M769" s="14" t="s">
        <v>1052</v>
      </c>
      <c r="N769" s="38" t="s">
        <v>75</v>
      </c>
      <c r="O769" s="14" t="s">
        <v>1053</v>
      </c>
    </row>
    <row r="770" spans="9:15" x14ac:dyDescent="0.3">
      <c r="I770"/>
      <c r="M770" s="14" t="s">
        <v>1054</v>
      </c>
      <c r="N770" s="38" t="s">
        <v>75</v>
      </c>
      <c r="O770" s="25" t="s">
        <v>1567</v>
      </c>
    </row>
    <row r="771" spans="9:15" x14ac:dyDescent="0.3">
      <c r="I771"/>
      <c r="M771" s="14" t="s">
        <v>1055</v>
      </c>
      <c r="N771" s="38" t="s">
        <v>75</v>
      </c>
      <c r="O771" s="25" t="s">
        <v>950</v>
      </c>
    </row>
    <row r="772" spans="9:15" x14ac:dyDescent="0.3">
      <c r="I772"/>
      <c r="M772" s="14" t="s">
        <v>1056</v>
      </c>
      <c r="N772" s="38" t="s">
        <v>75</v>
      </c>
      <c r="O772" s="25" t="s">
        <v>962</v>
      </c>
    </row>
    <row r="773" spans="9:15" x14ac:dyDescent="0.3">
      <c r="I773"/>
      <c r="M773" s="14" t="s">
        <v>1057</v>
      </c>
      <c r="N773" s="38" t="s">
        <v>75</v>
      </c>
      <c r="O773" s="25" t="s">
        <v>962</v>
      </c>
    </row>
    <row r="774" spans="9:15" x14ac:dyDescent="0.3">
      <c r="I774"/>
      <c r="M774" s="14" t="s">
        <v>1058</v>
      </c>
      <c r="N774" s="38" t="s">
        <v>75</v>
      </c>
      <c r="O774" s="25" t="s">
        <v>1059</v>
      </c>
    </row>
    <row r="775" spans="9:15" x14ac:dyDescent="0.3">
      <c r="I775"/>
      <c r="M775" s="14" t="s">
        <v>1060</v>
      </c>
      <c r="N775" s="38" t="s">
        <v>75</v>
      </c>
      <c r="O775" s="25" t="s">
        <v>1027</v>
      </c>
    </row>
    <row r="776" spans="9:15" x14ac:dyDescent="0.3">
      <c r="I776"/>
      <c r="M776" s="42" t="s">
        <v>1060</v>
      </c>
      <c r="N776" s="38" t="s">
        <v>75</v>
      </c>
      <c r="O776" s="25" t="s">
        <v>1061</v>
      </c>
    </row>
    <row r="777" spans="9:15" x14ac:dyDescent="0.3">
      <c r="I777"/>
      <c r="M777" s="14" t="s">
        <v>1062</v>
      </c>
      <c r="N777" s="38" t="s">
        <v>75</v>
      </c>
      <c r="O777" s="25" t="s">
        <v>920</v>
      </c>
    </row>
    <row r="778" spans="9:15" x14ac:dyDescent="0.3">
      <c r="I778"/>
      <c r="M778" s="45" t="s">
        <v>1063</v>
      </c>
      <c r="N778" s="38" t="s">
        <v>75</v>
      </c>
      <c r="O778" s="25" t="s">
        <v>1042</v>
      </c>
    </row>
    <row r="779" spans="9:15" x14ac:dyDescent="0.3">
      <c r="I779"/>
      <c r="M779" s="36" t="s">
        <v>1064</v>
      </c>
      <c r="N779" s="38" t="s">
        <v>75</v>
      </c>
      <c r="O779" s="14" t="s">
        <v>1065</v>
      </c>
    </row>
    <row r="780" spans="9:15" x14ac:dyDescent="0.3">
      <c r="I780"/>
      <c r="M780" s="14" t="s">
        <v>1066</v>
      </c>
      <c r="N780" s="38" t="s">
        <v>75</v>
      </c>
      <c r="O780" s="14" t="s">
        <v>1065</v>
      </c>
    </row>
    <row r="781" spans="9:15" x14ac:dyDescent="0.3">
      <c r="I781"/>
      <c r="M781" s="46" t="s">
        <v>1067</v>
      </c>
      <c r="N781" s="38" t="s">
        <v>75</v>
      </c>
      <c r="O781" s="14" t="s">
        <v>1068</v>
      </c>
    </row>
    <row r="782" spans="9:15" x14ac:dyDescent="0.3">
      <c r="I782"/>
      <c r="M782" s="36" t="s">
        <v>1069</v>
      </c>
      <c r="N782" s="38" t="s">
        <v>75</v>
      </c>
      <c r="O782" s="14" t="s">
        <v>1068</v>
      </c>
    </row>
    <row r="783" spans="9:15" x14ac:dyDescent="0.3">
      <c r="I783"/>
      <c r="M783" s="36" t="s">
        <v>1070</v>
      </c>
      <c r="N783" s="38" t="s">
        <v>75</v>
      </c>
      <c r="O783" s="25" t="s">
        <v>1071</v>
      </c>
    </row>
    <row r="784" spans="9:15" x14ac:dyDescent="0.3">
      <c r="I784"/>
      <c r="M784" s="35" t="s">
        <v>1072</v>
      </c>
      <c r="N784" s="38" t="s">
        <v>75</v>
      </c>
      <c r="O784" s="25" t="s">
        <v>1073</v>
      </c>
    </row>
    <row r="785" spans="9:15" x14ac:dyDescent="0.3">
      <c r="I785"/>
      <c r="M785" s="31" t="s">
        <v>1074</v>
      </c>
      <c r="N785" s="38" t="s">
        <v>75</v>
      </c>
      <c r="O785" s="14" t="s">
        <v>1071</v>
      </c>
    </row>
    <row r="786" spans="9:15" x14ac:dyDescent="0.3">
      <c r="I786"/>
      <c r="M786" s="14" t="s">
        <v>1075</v>
      </c>
      <c r="N786" s="38" t="s">
        <v>75</v>
      </c>
      <c r="O786" s="25" t="s">
        <v>1076</v>
      </c>
    </row>
    <row r="787" spans="9:15" x14ac:dyDescent="0.3">
      <c r="I787"/>
      <c r="M787" s="46" t="s">
        <v>1077</v>
      </c>
      <c r="N787" s="38" t="s">
        <v>75</v>
      </c>
      <c r="O787" s="14" t="s">
        <v>1078</v>
      </c>
    </row>
    <row r="788" spans="9:15" x14ac:dyDescent="0.3">
      <c r="I788"/>
      <c r="M788" s="46" t="s">
        <v>1079</v>
      </c>
      <c r="N788" s="38" t="s">
        <v>75</v>
      </c>
      <c r="O788" s="14" t="s">
        <v>1080</v>
      </c>
    </row>
    <row r="789" spans="9:15" x14ac:dyDescent="0.3">
      <c r="I789"/>
      <c r="M789" s="35" t="s">
        <v>1081</v>
      </c>
      <c r="N789" s="38" t="s">
        <v>75</v>
      </c>
      <c r="O789" s="25" t="s">
        <v>1082</v>
      </c>
    </row>
    <row r="790" spans="9:15" x14ac:dyDescent="0.3">
      <c r="I790"/>
      <c r="M790" s="46" t="s">
        <v>1083</v>
      </c>
      <c r="N790" s="38" t="s">
        <v>75</v>
      </c>
      <c r="O790" s="25" t="s">
        <v>1084</v>
      </c>
    </row>
    <row r="791" spans="9:15" x14ac:dyDescent="0.3">
      <c r="I791"/>
      <c r="M791" s="35" t="s">
        <v>1085</v>
      </c>
      <c r="N791" s="38" t="s">
        <v>75</v>
      </c>
      <c r="O791" s="25" t="s">
        <v>1086</v>
      </c>
    </row>
    <row r="792" spans="9:15" x14ac:dyDescent="0.3">
      <c r="I792"/>
      <c r="M792" s="46" t="s">
        <v>1087</v>
      </c>
      <c r="N792" s="38" t="s">
        <v>75</v>
      </c>
      <c r="O792" s="25" t="s">
        <v>1088</v>
      </c>
    </row>
    <row r="793" spans="9:15" x14ac:dyDescent="0.3">
      <c r="I793"/>
      <c r="M793" s="46" t="s">
        <v>1089</v>
      </c>
      <c r="N793" s="38" t="s">
        <v>75</v>
      </c>
      <c r="O793" s="25" t="s">
        <v>1090</v>
      </c>
    </row>
    <row r="794" spans="9:15" x14ac:dyDescent="0.3">
      <c r="I794"/>
      <c r="M794" s="35" t="s">
        <v>1091</v>
      </c>
      <c r="N794" s="38" t="s">
        <v>75</v>
      </c>
      <c r="O794" s="25" t="s">
        <v>1071</v>
      </c>
    </row>
    <row r="795" spans="9:15" x14ac:dyDescent="0.3">
      <c r="I795"/>
      <c r="M795" s="36" t="s">
        <v>1092</v>
      </c>
      <c r="N795" s="38" t="s">
        <v>75</v>
      </c>
      <c r="O795" s="25" t="s">
        <v>1071</v>
      </c>
    </row>
    <row r="796" spans="9:15" x14ac:dyDescent="0.3">
      <c r="I796"/>
      <c r="M796" s="36" t="s">
        <v>1093</v>
      </c>
      <c r="N796" s="38" t="s">
        <v>75</v>
      </c>
      <c r="O796" s="14" t="s">
        <v>1094</v>
      </c>
    </row>
    <row r="797" spans="9:15" x14ac:dyDescent="0.3">
      <c r="I797"/>
      <c r="M797" s="33" t="s">
        <v>1095</v>
      </c>
      <c r="N797" s="38" t="s">
        <v>75</v>
      </c>
      <c r="O797" s="25" t="s">
        <v>1096</v>
      </c>
    </row>
    <row r="798" spans="9:15" x14ac:dyDescent="0.3">
      <c r="I798"/>
      <c r="M798" s="14" t="s">
        <v>1097</v>
      </c>
      <c r="N798" s="38" t="s">
        <v>75</v>
      </c>
      <c r="O798" s="25" t="s">
        <v>1098</v>
      </c>
    </row>
    <row r="799" spans="9:15" x14ac:dyDescent="0.3">
      <c r="I799"/>
      <c r="M799" s="42" t="s">
        <v>1099</v>
      </c>
      <c r="N799" s="38" t="s">
        <v>75</v>
      </c>
      <c r="O799" s="25" t="s">
        <v>1100</v>
      </c>
    </row>
    <row r="800" spans="9:15" x14ac:dyDescent="0.3">
      <c r="I800"/>
      <c r="M800" s="14" t="s">
        <v>1101</v>
      </c>
      <c r="N800" s="38" t="s">
        <v>75</v>
      </c>
      <c r="O800" s="25" t="s">
        <v>952</v>
      </c>
    </row>
    <row r="801" spans="9:15" x14ac:dyDescent="0.3">
      <c r="I801"/>
      <c r="M801" s="30" t="s">
        <v>1102</v>
      </c>
      <c r="N801" s="38" t="s">
        <v>75</v>
      </c>
      <c r="O801" s="25" t="s">
        <v>952</v>
      </c>
    </row>
    <row r="802" spans="9:15" x14ac:dyDescent="0.3">
      <c r="I802"/>
      <c r="M802" s="30" t="s">
        <v>1103</v>
      </c>
      <c r="N802" s="38" t="s">
        <v>75</v>
      </c>
      <c r="O802" s="25" t="s">
        <v>952</v>
      </c>
    </row>
    <row r="803" spans="9:15" x14ac:dyDescent="0.3">
      <c r="I803"/>
      <c r="M803" s="14" t="s">
        <v>1104</v>
      </c>
      <c r="N803" s="38" t="s">
        <v>75</v>
      </c>
      <c r="O803" s="25" t="s">
        <v>1105</v>
      </c>
    </row>
    <row r="804" spans="9:15" x14ac:dyDescent="0.3">
      <c r="I804"/>
      <c r="M804" s="14" t="s">
        <v>1106</v>
      </c>
      <c r="N804" s="38" t="s">
        <v>75</v>
      </c>
      <c r="O804" s="25" t="s">
        <v>1008</v>
      </c>
    </row>
    <row r="805" spans="9:15" x14ac:dyDescent="0.3">
      <c r="I805"/>
      <c r="M805" s="14" t="s">
        <v>1107</v>
      </c>
      <c r="N805" s="38" t="s">
        <v>75</v>
      </c>
      <c r="O805" s="25" t="s">
        <v>1108</v>
      </c>
    </row>
    <row r="806" spans="9:15" x14ac:dyDescent="0.3">
      <c r="I806"/>
      <c r="M806" s="14" t="s">
        <v>1109</v>
      </c>
      <c r="N806" s="38" t="s">
        <v>75</v>
      </c>
      <c r="O806" s="25" t="s">
        <v>965</v>
      </c>
    </row>
    <row r="807" spans="9:15" x14ac:dyDescent="0.3">
      <c r="I807"/>
      <c r="M807" s="42" t="s">
        <v>1110</v>
      </c>
      <c r="N807" s="38" t="s">
        <v>75</v>
      </c>
      <c r="O807" s="25" t="s">
        <v>1111</v>
      </c>
    </row>
    <row r="808" spans="9:15" x14ac:dyDescent="0.3">
      <c r="I808"/>
      <c r="M808" s="42" t="s">
        <v>1112</v>
      </c>
      <c r="N808" s="38" t="s">
        <v>75</v>
      </c>
      <c r="O808" s="25" t="s">
        <v>920</v>
      </c>
    </row>
    <row r="809" spans="9:15" x14ac:dyDescent="0.3">
      <c r="I809"/>
      <c r="M809" s="14" t="s">
        <v>1113</v>
      </c>
      <c r="N809" s="38" t="s">
        <v>75</v>
      </c>
      <c r="O809" s="14" t="s">
        <v>1114</v>
      </c>
    </row>
    <row r="810" spans="9:15" x14ac:dyDescent="0.3">
      <c r="I810"/>
      <c r="M810" s="14" t="s">
        <v>1115</v>
      </c>
      <c r="N810" s="38" t="s">
        <v>75</v>
      </c>
      <c r="O810" s="25" t="s">
        <v>965</v>
      </c>
    </row>
    <row r="811" spans="9:15" x14ac:dyDescent="0.3">
      <c r="I811"/>
      <c r="M811" s="31" t="s">
        <v>1116</v>
      </c>
      <c r="N811" s="38" t="s">
        <v>75</v>
      </c>
      <c r="O811" s="14" t="s">
        <v>777</v>
      </c>
    </row>
    <row r="812" spans="9:15" x14ac:dyDescent="0.3">
      <c r="I812"/>
      <c r="M812" s="36" t="s">
        <v>1117</v>
      </c>
      <c r="N812" s="38" t="s">
        <v>75</v>
      </c>
      <c r="O812" s="14" t="s">
        <v>1118</v>
      </c>
    </row>
    <row r="813" spans="9:15" x14ac:dyDescent="0.3">
      <c r="I813"/>
      <c r="M813" s="36" t="s">
        <v>1119</v>
      </c>
      <c r="N813" s="38" t="s">
        <v>75</v>
      </c>
      <c r="O813" s="14" t="s">
        <v>1120</v>
      </c>
    </row>
    <row r="814" spans="9:15" x14ac:dyDescent="0.3">
      <c r="I814"/>
      <c r="M814" s="14" t="s">
        <v>1121</v>
      </c>
      <c r="N814" s="38" t="s">
        <v>75</v>
      </c>
      <c r="O814" s="25" t="s">
        <v>1122</v>
      </c>
    </row>
    <row r="815" spans="9:15" x14ac:dyDescent="0.3">
      <c r="I815"/>
      <c r="M815" s="36" t="s">
        <v>1123</v>
      </c>
      <c r="N815" s="38" t="s">
        <v>75</v>
      </c>
      <c r="O815" s="25" t="s">
        <v>920</v>
      </c>
    </row>
    <row r="816" spans="9:15" x14ac:dyDescent="0.3">
      <c r="I816"/>
      <c r="M816" s="14" t="s">
        <v>1124</v>
      </c>
      <c r="N816" s="38" t="s">
        <v>75</v>
      </c>
      <c r="O816" s="25" t="s">
        <v>1044</v>
      </c>
    </row>
    <row r="817" spans="9:15" x14ac:dyDescent="0.3">
      <c r="I817"/>
      <c r="M817" s="35" t="s">
        <v>1125</v>
      </c>
      <c r="N817" s="38" t="s">
        <v>75</v>
      </c>
      <c r="O817" s="25" t="s">
        <v>837</v>
      </c>
    </row>
    <row r="818" spans="9:15" x14ac:dyDescent="0.3">
      <c r="I818"/>
      <c r="M818" s="14" t="s">
        <v>1126</v>
      </c>
      <c r="N818" s="38" t="s">
        <v>75</v>
      </c>
      <c r="O818" s="25" t="s">
        <v>1127</v>
      </c>
    </row>
    <row r="819" spans="9:15" x14ac:dyDescent="0.3">
      <c r="I819"/>
      <c r="M819" s="36" t="s">
        <v>1128</v>
      </c>
      <c r="N819" s="38" t="s">
        <v>75</v>
      </c>
      <c r="O819" s="25" t="s">
        <v>1129</v>
      </c>
    </row>
    <row r="820" spans="9:15" x14ac:dyDescent="0.3">
      <c r="I820"/>
      <c r="M820" s="14" t="s">
        <v>1130</v>
      </c>
      <c r="N820" s="38" t="s">
        <v>75</v>
      </c>
      <c r="O820" s="25" t="s">
        <v>1131</v>
      </c>
    </row>
    <row r="821" spans="9:15" x14ac:dyDescent="0.3">
      <c r="I821"/>
      <c r="M821" s="36" t="s">
        <v>1132</v>
      </c>
      <c r="N821" s="38" t="s">
        <v>75</v>
      </c>
      <c r="O821" s="25" t="s">
        <v>1133</v>
      </c>
    </row>
    <row r="822" spans="9:15" x14ac:dyDescent="0.3">
      <c r="I822"/>
      <c r="M822" s="36" t="s">
        <v>1134</v>
      </c>
      <c r="N822" s="38" t="s">
        <v>75</v>
      </c>
      <c r="O822" s="14" t="s">
        <v>1135</v>
      </c>
    </row>
    <row r="823" spans="9:15" x14ac:dyDescent="0.3">
      <c r="I823"/>
      <c r="M823" s="35" t="s">
        <v>1136</v>
      </c>
      <c r="N823" s="38" t="s">
        <v>75</v>
      </c>
      <c r="O823" s="14" t="s">
        <v>1137</v>
      </c>
    </row>
    <row r="824" spans="9:15" x14ac:dyDescent="0.3">
      <c r="I824"/>
      <c r="M824" s="33" t="s">
        <v>1138</v>
      </c>
      <c r="N824" s="38" t="s">
        <v>75</v>
      </c>
      <c r="O824" s="25" t="s">
        <v>1139</v>
      </c>
    </row>
    <row r="825" spans="9:15" x14ac:dyDescent="0.3">
      <c r="I825"/>
      <c r="M825" s="36" t="s">
        <v>1140</v>
      </c>
      <c r="N825" s="38" t="s">
        <v>75</v>
      </c>
      <c r="O825" s="25" t="s">
        <v>965</v>
      </c>
    </row>
    <row r="826" spans="9:15" x14ac:dyDescent="0.3">
      <c r="I826"/>
      <c r="M826" s="33" t="s">
        <v>1141</v>
      </c>
      <c r="N826" s="38" t="s">
        <v>75</v>
      </c>
      <c r="O826" s="25" t="s">
        <v>960</v>
      </c>
    </row>
    <row r="827" spans="9:15" x14ac:dyDescent="0.3">
      <c r="I827"/>
      <c r="M827" s="14" t="s">
        <v>1142</v>
      </c>
      <c r="N827" s="38" t="s">
        <v>75</v>
      </c>
      <c r="O827" s="14" t="s">
        <v>1143</v>
      </c>
    </row>
    <row r="828" spans="9:15" x14ac:dyDescent="0.3">
      <c r="I828"/>
      <c r="M828" s="14" t="s">
        <v>1144</v>
      </c>
      <c r="N828" s="38" t="s">
        <v>75</v>
      </c>
      <c r="O828" s="25" t="s">
        <v>1145</v>
      </c>
    </row>
    <row r="829" spans="9:15" x14ac:dyDescent="0.3">
      <c r="I829"/>
      <c r="M829" s="14" t="s">
        <v>1146</v>
      </c>
      <c r="N829" s="38" t="s">
        <v>75</v>
      </c>
      <c r="O829" s="14" t="s">
        <v>1147</v>
      </c>
    </row>
    <row r="830" spans="9:15" x14ac:dyDescent="0.3">
      <c r="I830"/>
      <c r="M830" s="14" t="s">
        <v>1148</v>
      </c>
      <c r="N830" s="38" t="s">
        <v>75</v>
      </c>
      <c r="O830" s="25" t="s">
        <v>1149</v>
      </c>
    </row>
    <row r="831" spans="9:15" x14ac:dyDescent="0.3">
      <c r="I831"/>
      <c r="M831" s="14" t="s">
        <v>1150</v>
      </c>
      <c r="N831" s="38" t="s">
        <v>75</v>
      </c>
      <c r="O831" s="25" t="s">
        <v>1151</v>
      </c>
    </row>
    <row r="832" spans="9:15" x14ac:dyDescent="0.3">
      <c r="I832"/>
      <c r="M832" s="30" t="s">
        <v>1152</v>
      </c>
      <c r="N832" s="38" t="s">
        <v>75</v>
      </c>
      <c r="O832" s="25" t="s">
        <v>1153</v>
      </c>
    </row>
    <row r="833" spans="9:15" x14ac:dyDescent="0.3">
      <c r="I833"/>
      <c r="M833" s="14" t="s">
        <v>1154</v>
      </c>
      <c r="N833" s="38" t="s">
        <v>75</v>
      </c>
      <c r="O833" s="25" t="s">
        <v>1155</v>
      </c>
    </row>
    <row r="834" spans="9:15" x14ac:dyDescent="0.3">
      <c r="I834"/>
      <c r="M834" s="30" t="s">
        <v>1156</v>
      </c>
      <c r="N834" s="38" t="s">
        <v>75</v>
      </c>
      <c r="O834" s="25" t="s">
        <v>1155</v>
      </c>
    </row>
    <row r="835" spans="9:15" x14ac:dyDescent="0.3">
      <c r="I835"/>
      <c r="M835" s="30" t="s">
        <v>1157</v>
      </c>
      <c r="N835" s="38" t="s">
        <v>75</v>
      </c>
      <c r="O835" s="25" t="s">
        <v>1158</v>
      </c>
    </row>
    <row r="836" spans="9:15" x14ac:dyDescent="0.3">
      <c r="I836"/>
      <c r="M836" s="14" t="s">
        <v>1159</v>
      </c>
      <c r="N836" s="38" t="s">
        <v>75</v>
      </c>
      <c r="O836" s="25" t="s">
        <v>401</v>
      </c>
    </row>
    <row r="837" spans="9:15" x14ac:dyDescent="0.3">
      <c r="I837"/>
      <c r="M837" s="14" t="s">
        <v>1160</v>
      </c>
      <c r="N837" s="38" t="s">
        <v>75</v>
      </c>
      <c r="O837" s="25" t="s">
        <v>782</v>
      </c>
    </row>
    <row r="838" spans="9:15" x14ac:dyDescent="0.3">
      <c r="I838"/>
      <c r="M838" s="14" t="s">
        <v>1161</v>
      </c>
      <c r="N838" s="38" t="s">
        <v>75</v>
      </c>
      <c r="O838" s="25" t="s">
        <v>747</v>
      </c>
    </row>
    <row r="839" spans="9:15" x14ac:dyDescent="0.3">
      <c r="I839"/>
      <c r="M839" s="14" t="s">
        <v>1363</v>
      </c>
      <c r="N839" s="38" t="s">
        <v>75</v>
      </c>
      <c r="O839" s="25" t="s">
        <v>819</v>
      </c>
    </row>
    <row r="840" spans="9:15" x14ac:dyDescent="0.3">
      <c r="I840"/>
      <c r="M840" s="14" t="s">
        <v>1366</v>
      </c>
      <c r="N840" s="38" t="s">
        <v>75</v>
      </c>
      <c r="O840" s="25" t="s">
        <v>782</v>
      </c>
    </row>
    <row r="841" spans="9:15" x14ac:dyDescent="0.3">
      <c r="I841"/>
      <c r="M841" s="53" t="s">
        <v>1377</v>
      </c>
      <c r="N841" s="38" t="s">
        <v>75</v>
      </c>
      <c r="O841" s="25" t="s">
        <v>1027</v>
      </c>
    </row>
    <row r="842" spans="9:15" x14ac:dyDescent="0.3">
      <c r="I842"/>
      <c r="M842" s="26" t="s">
        <v>1367</v>
      </c>
      <c r="N842" s="38" t="s">
        <v>75</v>
      </c>
      <c r="O842" s="14" t="s">
        <v>819</v>
      </c>
    </row>
    <row r="843" spans="9:15" x14ac:dyDescent="0.3">
      <c r="I843"/>
      <c r="M843" s="39" t="s">
        <v>1564</v>
      </c>
      <c r="N843" s="38" t="s">
        <v>75</v>
      </c>
      <c r="O843" s="14" t="s">
        <v>1027</v>
      </c>
    </row>
    <row r="844" spans="9:15" x14ac:dyDescent="0.3">
      <c r="I844"/>
      <c r="M844" s="39" t="s">
        <v>1566</v>
      </c>
      <c r="N844" s="38" t="s">
        <v>75</v>
      </c>
      <c r="O844" s="14" t="s">
        <v>777</v>
      </c>
    </row>
    <row r="845" spans="9:15" x14ac:dyDescent="0.3">
      <c r="I845"/>
      <c r="M845" s="49"/>
      <c r="N845" s="138"/>
      <c r="O845" s="62"/>
    </row>
    <row r="846" spans="9:15" x14ac:dyDescent="0.3">
      <c r="I846"/>
      <c r="M846" s="49"/>
      <c r="N846" s="138"/>
      <c r="O846" s="62"/>
    </row>
    <row r="847" spans="9:15" x14ac:dyDescent="0.3">
      <c r="I847"/>
      <c r="M847" s="49"/>
      <c r="N847" s="138"/>
      <c r="O847" s="62"/>
    </row>
    <row r="848" spans="9:15" x14ac:dyDescent="0.3">
      <c r="I848"/>
      <c r="M848" s="49"/>
      <c r="N848" s="138"/>
      <c r="O848" s="62"/>
    </row>
    <row r="849" spans="9:15" x14ac:dyDescent="0.3">
      <c r="I849"/>
      <c r="M849" s="49"/>
      <c r="N849" s="138"/>
      <c r="O849" s="62"/>
    </row>
    <row r="850" spans="9:15" x14ac:dyDescent="0.3">
      <c r="I850"/>
      <c r="M850" s="39"/>
      <c r="N850" s="38"/>
      <c r="O850" s="14"/>
    </row>
    <row r="851" spans="9:15" x14ac:dyDescent="0.3">
      <c r="I851"/>
      <c r="M851" s="14" t="s">
        <v>1162</v>
      </c>
      <c r="N851" s="15" t="s">
        <v>72</v>
      </c>
      <c r="O851" s="14" t="s">
        <v>72</v>
      </c>
    </row>
    <row r="852" spans="9:15" x14ac:dyDescent="0.3">
      <c r="I852"/>
      <c r="M852" s="14" t="s">
        <v>1163</v>
      </c>
      <c r="N852" s="15" t="s">
        <v>72</v>
      </c>
      <c r="O852" s="14" t="s">
        <v>72</v>
      </c>
    </row>
    <row r="853" spans="9:15" x14ac:dyDescent="0.3">
      <c r="I853"/>
      <c r="M853" s="14" t="s">
        <v>1164</v>
      </c>
      <c r="N853" s="15" t="s">
        <v>72</v>
      </c>
      <c r="O853" s="14" t="s">
        <v>72</v>
      </c>
    </row>
    <row r="854" spans="9:15" x14ac:dyDescent="0.3">
      <c r="I854"/>
      <c r="M854" s="14" t="s">
        <v>1165</v>
      </c>
      <c r="N854" s="15" t="s">
        <v>72</v>
      </c>
      <c r="O854" s="14" t="s">
        <v>72</v>
      </c>
    </row>
    <row r="855" spans="9:15" x14ac:dyDescent="0.3">
      <c r="I855"/>
      <c r="M855" s="14" t="s">
        <v>1166</v>
      </c>
      <c r="N855" s="15" t="s">
        <v>72</v>
      </c>
      <c r="O855" s="14" t="s">
        <v>72</v>
      </c>
    </row>
    <row r="856" spans="9:15" x14ac:dyDescent="0.3">
      <c r="I856"/>
      <c r="M856" s="14" t="s">
        <v>1167</v>
      </c>
      <c r="N856" s="15" t="s">
        <v>72</v>
      </c>
      <c r="O856" s="14" t="s">
        <v>72</v>
      </c>
    </row>
    <row r="857" spans="9:15" x14ac:dyDescent="0.3">
      <c r="I857"/>
      <c r="M857" s="14" t="s">
        <v>1168</v>
      </c>
      <c r="N857" s="15" t="s">
        <v>72</v>
      </c>
      <c r="O857" s="14" t="s">
        <v>72</v>
      </c>
    </row>
    <row r="858" spans="9:15" x14ac:dyDescent="0.3">
      <c r="I858"/>
      <c r="M858" s="14" t="s">
        <v>1169</v>
      </c>
      <c r="N858" s="15" t="s">
        <v>72</v>
      </c>
      <c r="O858" s="14" t="s">
        <v>72</v>
      </c>
    </row>
    <row r="859" spans="9:15" x14ac:dyDescent="0.3">
      <c r="I859"/>
      <c r="M859" s="14" t="s">
        <v>1170</v>
      </c>
      <c r="N859" s="15" t="s">
        <v>72</v>
      </c>
      <c r="O859" s="14" t="s">
        <v>72</v>
      </c>
    </row>
    <row r="860" spans="9:15" x14ac:dyDescent="0.3">
      <c r="I860"/>
      <c r="M860" s="14" t="s">
        <v>1171</v>
      </c>
      <c r="N860" s="15" t="s">
        <v>72</v>
      </c>
      <c r="O860" s="14" t="s">
        <v>72</v>
      </c>
    </row>
    <row r="861" spans="9:15" x14ac:dyDescent="0.3">
      <c r="I861"/>
      <c r="M861" s="14" t="s">
        <v>1172</v>
      </c>
      <c r="N861" s="15" t="s">
        <v>72</v>
      </c>
      <c r="O861" s="14" t="s">
        <v>72</v>
      </c>
    </row>
    <row r="862" spans="9:15" x14ac:dyDescent="0.3">
      <c r="I862"/>
      <c r="M862" s="14" t="s">
        <v>1173</v>
      </c>
      <c r="N862" s="15" t="s">
        <v>72</v>
      </c>
      <c r="O862" s="14" t="s">
        <v>72</v>
      </c>
    </row>
    <row r="863" spans="9:15" x14ac:dyDescent="0.3">
      <c r="I863"/>
      <c r="M863" s="14" t="s">
        <v>1174</v>
      </c>
      <c r="N863" s="15" t="s">
        <v>72</v>
      </c>
      <c r="O863" s="14" t="s">
        <v>72</v>
      </c>
    </row>
    <row r="864" spans="9:15" x14ac:dyDescent="0.3">
      <c r="I864"/>
      <c r="M864" s="14" t="s">
        <v>1175</v>
      </c>
      <c r="N864" s="15" t="s">
        <v>72</v>
      </c>
      <c r="O864" s="14" t="s">
        <v>72</v>
      </c>
    </row>
    <row r="865" spans="9:15" x14ac:dyDescent="0.3">
      <c r="I865"/>
      <c r="M865" s="14" t="s">
        <v>1176</v>
      </c>
      <c r="N865" s="15" t="s">
        <v>72</v>
      </c>
      <c r="O865" s="14" t="s">
        <v>72</v>
      </c>
    </row>
    <row r="866" spans="9:15" x14ac:dyDescent="0.3">
      <c r="I866"/>
      <c r="M866" s="14" t="s">
        <v>1177</v>
      </c>
      <c r="N866" s="15" t="s">
        <v>72</v>
      </c>
      <c r="O866" s="14" t="s">
        <v>72</v>
      </c>
    </row>
    <row r="867" spans="9:15" x14ac:dyDescent="0.3">
      <c r="I867"/>
      <c r="M867" s="14" t="s">
        <v>1178</v>
      </c>
      <c r="N867" s="15" t="s">
        <v>72</v>
      </c>
      <c r="O867" s="14" t="s">
        <v>72</v>
      </c>
    </row>
    <row r="868" spans="9:15" x14ac:dyDescent="0.3">
      <c r="I868"/>
      <c r="M868" s="14" t="s">
        <v>1179</v>
      </c>
      <c r="N868" s="15" t="s">
        <v>72</v>
      </c>
      <c r="O868" s="14" t="s">
        <v>72</v>
      </c>
    </row>
    <row r="869" spans="9:15" x14ac:dyDescent="0.3">
      <c r="I869"/>
      <c r="M869" s="14" t="s">
        <v>1180</v>
      </c>
      <c r="N869" s="15" t="s">
        <v>72</v>
      </c>
      <c r="O869" s="14" t="s">
        <v>72</v>
      </c>
    </row>
    <row r="870" spans="9:15" x14ac:dyDescent="0.3">
      <c r="I870"/>
      <c r="M870" s="14" t="s">
        <v>1181</v>
      </c>
      <c r="N870" s="15" t="s">
        <v>72</v>
      </c>
      <c r="O870" s="14" t="s">
        <v>72</v>
      </c>
    </row>
    <row r="871" spans="9:15" x14ac:dyDescent="0.3">
      <c r="I871"/>
      <c r="M871" s="14" t="s">
        <v>1182</v>
      </c>
      <c r="N871" s="15" t="s">
        <v>72</v>
      </c>
      <c r="O871" s="14" t="s">
        <v>72</v>
      </c>
    </row>
    <row r="872" spans="9:15" x14ac:dyDescent="0.3">
      <c r="I872"/>
      <c r="M872" s="14" t="s">
        <v>1183</v>
      </c>
      <c r="N872" s="15" t="s">
        <v>72</v>
      </c>
      <c r="O872" s="14" t="s">
        <v>72</v>
      </c>
    </row>
    <row r="873" spans="9:15" x14ac:dyDescent="0.3">
      <c r="I873"/>
      <c r="M873" s="14" t="s">
        <v>1184</v>
      </c>
      <c r="N873" s="15" t="s">
        <v>72</v>
      </c>
      <c r="O873" s="14" t="s">
        <v>72</v>
      </c>
    </row>
    <row r="874" spans="9:15" x14ac:dyDescent="0.3">
      <c r="I874"/>
      <c r="M874" s="14" t="s">
        <v>1185</v>
      </c>
      <c r="N874" s="15" t="s">
        <v>72</v>
      </c>
      <c r="O874" s="14" t="s">
        <v>72</v>
      </c>
    </row>
    <row r="875" spans="9:15" x14ac:dyDescent="0.3">
      <c r="I875"/>
      <c r="M875" s="14" t="s">
        <v>1186</v>
      </c>
      <c r="N875" s="15" t="s">
        <v>72</v>
      </c>
      <c r="O875" s="14" t="s">
        <v>72</v>
      </c>
    </row>
    <row r="876" spans="9:15" x14ac:dyDescent="0.3">
      <c r="I876"/>
      <c r="M876" s="14" t="s">
        <v>1187</v>
      </c>
      <c r="N876" s="15" t="s">
        <v>72</v>
      </c>
      <c r="O876" s="14" t="s">
        <v>72</v>
      </c>
    </row>
    <row r="877" spans="9:15" x14ac:dyDescent="0.3">
      <c r="I877"/>
      <c r="M877" s="14" t="s">
        <v>1188</v>
      </c>
      <c r="N877" s="15" t="s">
        <v>72</v>
      </c>
      <c r="O877" s="14" t="s">
        <v>72</v>
      </c>
    </row>
    <row r="878" spans="9:15" x14ac:dyDescent="0.3">
      <c r="I878"/>
      <c r="M878" s="14" t="s">
        <v>1189</v>
      </c>
      <c r="N878" s="15" t="s">
        <v>72</v>
      </c>
      <c r="O878" s="14" t="s">
        <v>72</v>
      </c>
    </row>
    <row r="879" spans="9:15" x14ac:dyDescent="0.3">
      <c r="I879"/>
      <c r="M879" s="14" t="s">
        <v>1190</v>
      </c>
      <c r="N879" s="15" t="s">
        <v>72</v>
      </c>
      <c r="O879" s="14" t="s">
        <v>72</v>
      </c>
    </row>
    <row r="880" spans="9:15" x14ac:dyDescent="0.3">
      <c r="I880"/>
      <c r="M880" s="14" t="s">
        <v>1191</v>
      </c>
      <c r="N880" s="15" t="s">
        <v>72</v>
      </c>
      <c r="O880" s="14" t="s">
        <v>72</v>
      </c>
    </row>
    <row r="881" spans="9:15" x14ac:dyDescent="0.3">
      <c r="I881"/>
      <c r="M881" s="14" t="s">
        <v>1192</v>
      </c>
      <c r="N881" s="15" t="s">
        <v>72</v>
      </c>
      <c r="O881" s="14" t="s">
        <v>72</v>
      </c>
    </row>
    <row r="882" spans="9:15" x14ac:dyDescent="0.3">
      <c r="I882"/>
      <c r="M882" s="14" t="s">
        <v>1193</v>
      </c>
      <c r="N882" s="15" t="s">
        <v>72</v>
      </c>
      <c r="O882" s="14" t="s">
        <v>72</v>
      </c>
    </row>
    <row r="883" spans="9:15" x14ac:dyDescent="0.3">
      <c r="I883"/>
      <c r="M883" s="14" t="s">
        <v>1194</v>
      </c>
      <c r="N883" s="15" t="s">
        <v>72</v>
      </c>
      <c r="O883" s="14" t="s">
        <v>1195</v>
      </c>
    </row>
    <row r="884" spans="9:15" x14ac:dyDescent="0.3">
      <c r="I884"/>
      <c r="M884" s="14" t="s">
        <v>1196</v>
      </c>
      <c r="N884" s="15" t="s">
        <v>72</v>
      </c>
      <c r="O884" s="14" t="s">
        <v>72</v>
      </c>
    </row>
    <row r="885" spans="9:15" x14ac:dyDescent="0.3">
      <c r="I885"/>
      <c r="M885" s="14" t="s">
        <v>1197</v>
      </c>
      <c r="N885" s="15" t="s">
        <v>72</v>
      </c>
      <c r="O885" s="14" t="s">
        <v>72</v>
      </c>
    </row>
    <row r="886" spans="9:15" x14ac:dyDescent="0.3">
      <c r="I886"/>
      <c r="M886" s="14" t="s">
        <v>761</v>
      </c>
      <c r="N886" s="15" t="s">
        <v>72</v>
      </c>
      <c r="O886" s="14" t="s">
        <v>72</v>
      </c>
    </row>
    <row r="887" spans="9:15" x14ac:dyDescent="0.3">
      <c r="I887"/>
      <c r="M887" s="26" t="s">
        <v>1198</v>
      </c>
      <c r="N887" s="15" t="s">
        <v>72</v>
      </c>
      <c r="O887" s="14" t="s">
        <v>72</v>
      </c>
    </row>
    <row r="888" spans="9:15" x14ac:dyDescent="0.3">
      <c r="I888"/>
      <c r="M888" s="14" t="s">
        <v>1199</v>
      </c>
      <c r="N888" s="15" t="s">
        <v>72</v>
      </c>
      <c r="O888" s="14" t="s">
        <v>72</v>
      </c>
    </row>
    <row r="889" spans="9:15" x14ac:dyDescent="0.3">
      <c r="I889"/>
      <c r="M889" s="14" t="s">
        <v>1200</v>
      </c>
      <c r="N889" s="15" t="s">
        <v>72</v>
      </c>
      <c r="O889" s="14" t="s">
        <v>72</v>
      </c>
    </row>
    <row r="890" spans="9:15" x14ac:dyDescent="0.3">
      <c r="I890"/>
      <c r="M890" s="14" t="s">
        <v>1201</v>
      </c>
      <c r="N890" s="15" t="s">
        <v>72</v>
      </c>
      <c r="O890" s="14" t="s">
        <v>72</v>
      </c>
    </row>
    <row r="891" spans="9:15" x14ac:dyDescent="0.3">
      <c r="I891"/>
      <c r="M891" s="14" t="s">
        <v>1202</v>
      </c>
      <c r="N891" s="15" t="s">
        <v>72</v>
      </c>
      <c r="O891" s="14" t="s">
        <v>72</v>
      </c>
    </row>
    <row r="892" spans="9:15" x14ac:dyDescent="0.3">
      <c r="I892"/>
      <c r="M892" s="14" t="s">
        <v>1203</v>
      </c>
      <c r="N892" s="15" t="s">
        <v>72</v>
      </c>
      <c r="O892" s="14" t="s">
        <v>72</v>
      </c>
    </row>
    <row r="893" spans="9:15" x14ac:dyDescent="0.3">
      <c r="I893"/>
      <c r="M893" s="14" t="s">
        <v>1204</v>
      </c>
      <c r="N893" s="15" t="s">
        <v>72</v>
      </c>
      <c r="O893" s="14" t="s">
        <v>72</v>
      </c>
    </row>
    <row r="894" spans="9:15" x14ac:dyDescent="0.3">
      <c r="I894"/>
      <c r="M894" s="14" t="s">
        <v>1205</v>
      </c>
      <c r="N894" s="15" t="s">
        <v>72</v>
      </c>
      <c r="O894" s="14" t="s">
        <v>72</v>
      </c>
    </row>
    <row r="895" spans="9:15" x14ac:dyDescent="0.3">
      <c r="I895"/>
      <c r="M895" s="14" t="s">
        <v>1206</v>
      </c>
      <c r="N895" s="15" t="s">
        <v>72</v>
      </c>
      <c r="O895" s="14" t="s">
        <v>72</v>
      </c>
    </row>
    <row r="896" spans="9:15" x14ac:dyDescent="0.3">
      <c r="I896"/>
      <c r="M896" s="14" t="s">
        <v>1207</v>
      </c>
      <c r="N896" s="15" t="s">
        <v>72</v>
      </c>
      <c r="O896" s="14" t="s">
        <v>72</v>
      </c>
    </row>
    <row r="897" spans="9:15" x14ac:dyDescent="0.3">
      <c r="I897"/>
      <c r="M897" s="14" t="s">
        <v>1208</v>
      </c>
      <c r="N897" s="15" t="s">
        <v>72</v>
      </c>
      <c r="O897" s="14" t="s">
        <v>72</v>
      </c>
    </row>
    <row r="898" spans="9:15" x14ac:dyDescent="0.3">
      <c r="I898"/>
      <c r="M898" s="14" t="s">
        <v>1209</v>
      </c>
      <c r="N898" s="15" t="s">
        <v>72</v>
      </c>
      <c r="O898" s="14" t="s">
        <v>72</v>
      </c>
    </row>
    <row r="899" spans="9:15" x14ac:dyDescent="0.3">
      <c r="I899"/>
      <c r="M899" s="26" t="s">
        <v>1210</v>
      </c>
      <c r="N899" s="15" t="s">
        <v>72</v>
      </c>
      <c r="O899" s="14" t="s">
        <v>72</v>
      </c>
    </row>
    <row r="900" spans="9:15" x14ac:dyDescent="0.3">
      <c r="I900"/>
      <c r="M900" s="26" t="s">
        <v>1211</v>
      </c>
      <c r="N900" s="15" t="s">
        <v>72</v>
      </c>
      <c r="O900" s="14" t="s">
        <v>72</v>
      </c>
    </row>
    <row r="901" spans="9:15" x14ac:dyDescent="0.3">
      <c r="I901"/>
      <c r="M901" s="14" t="s">
        <v>1212</v>
      </c>
      <c r="N901" s="15" t="s">
        <v>72</v>
      </c>
      <c r="O901" s="14" t="s">
        <v>72</v>
      </c>
    </row>
    <row r="902" spans="9:15" x14ac:dyDescent="0.3">
      <c r="I902"/>
      <c r="M902" s="14" t="s">
        <v>1213</v>
      </c>
      <c r="N902" s="15" t="s">
        <v>72</v>
      </c>
      <c r="O902" s="14" t="s">
        <v>72</v>
      </c>
    </row>
    <row r="903" spans="9:15" x14ac:dyDescent="0.3">
      <c r="I903"/>
      <c r="M903" s="14" t="s">
        <v>1214</v>
      </c>
      <c r="N903" s="15" t="s">
        <v>72</v>
      </c>
      <c r="O903" s="14" t="s">
        <v>72</v>
      </c>
    </row>
    <row r="904" spans="9:15" x14ac:dyDescent="0.3">
      <c r="M904" s="14" t="s">
        <v>1215</v>
      </c>
      <c r="N904" s="15" t="s">
        <v>72</v>
      </c>
      <c r="O904" s="14" t="s">
        <v>72</v>
      </c>
    </row>
    <row r="905" spans="9:15" x14ac:dyDescent="0.3">
      <c r="M905" s="14" t="s">
        <v>1216</v>
      </c>
      <c r="N905" s="15" t="s">
        <v>72</v>
      </c>
      <c r="O905" s="14" t="s">
        <v>72</v>
      </c>
    </row>
    <row r="906" spans="9:15" x14ac:dyDescent="0.3">
      <c r="M906" s="14" t="s">
        <v>1217</v>
      </c>
      <c r="N906" s="15" t="s">
        <v>72</v>
      </c>
      <c r="O906" s="14" t="s">
        <v>72</v>
      </c>
    </row>
    <row r="907" spans="9:15" x14ac:dyDescent="0.3">
      <c r="M907" s="14" t="s">
        <v>1218</v>
      </c>
      <c r="N907" s="15" t="s">
        <v>72</v>
      </c>
      <c r="O907" s="14" t="s">
        <v>72</v>
      </c>
    </row>
    <row r="908" spans="9:15" x14ac:dyDescent="0.3">
      <c r="M908" s="14" t="s">
        <v>1219</v>
      </c>
      <c r="N908" s="15" t="s">
        <v>72</v>
      </c>
      <c r="O908" s="14" t="s">
        <v>72</v>
      </c>
    </row>
    <row r="909" spans="9:15" x14ac:dyDescent="0.3">
      <c r="M909" s="14" t="s">
        <v>1220</v>
      </c>
      <c r="N909" s="15" t="s">
        <v>72</v>
      </c>
      <c r="O909" s="14" t="s">
        <v>72</v>
      </c>
    </row>
    <row r="910" spans="9:15" x14ac:dyDescent="0.3">
      <c r="M910" s="26" t="s">
        <v>1572</v>
      </c>
      <c r="N910" s="15" t="s">
        <v>72</v>
      </c>
      <c r="O910" s="14" t="s">
        <v>72</v>
      </c>
    </row>
    <row r="911" spans="9:15" x14ac:dyDescent="0.3">
      <c r="M911" s="26" t="s">
        <v>1221</v>
      </c>
      <c r="N911" s="15" t="s">
        <v>72</v>
      </c>
      <c r="O911" s="14" t="s">
        <v>72</v>
      </c>
    </row>
  </sheetData>
  <sortState ref="M2:O151">
    <sortCondition ref="M2"/>
  </sortState>
  <customSheetViews>
    <customSheetView guid="{75CF0FD7-CA94-46BC-90EC-734C5DB63123}" topLeftCell="N1">
      <selection activeCell="A152" sqref="A152:XFD152"/>
      <pageMargins left="0.7" right="0.7" top="0.75" bottom="0.75" header="0.3" footer="0.3"/>
    </customSheetView>
    <customSheetView guid="{3E1E3DA4-ADDD-48A2-96B0-71AC80922D81}" topLeftCell="N1">
      <selection activeCell="S11" sqref="S11"/>
      <pageMargins left="0.7" right="0.7" top="0.75" bottom="0.75" header="0.3" footer="0.3"/>
    </customSheetView>
    <customSheetView guid="{E78D0C89-85FC-4FC2-B0F1-2396E0970B7F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1"/>
    </customSheetView>
    <customSheetView guid="{B4CAEC8A-2F62-4622-B41D-E543D429815F}" topLeftCell="N1">
      <selection activeCell="A740" sqref="A740:XFD740"/>
      <pageMargins left="0.7" right="0.7" top="0.75" bottom="0.75" header="0.3" footer="0.3"/>
    </customSheetView>
    <customSheetView guid="{2149E9B7-4BE4-4BE0-A5D8-6E0C12A2DFB1}" showPageBreaks="1" topLeftCell="N1">
      <selection activeCell="A740" sqref="A740:XFD740"/>
      <pageMargins left="0.7" right="0.7" top="0.75" bottom="0.75" header="0.3" footer="0.3"/>
      <pageSetup paperSize="9" orientation="portrait" r:id="rId2"/>
    </customSheetView>
    <customSheetView guid="{959FFF86-C011-49AD-A7BF-0CF802ED637A}" showPageBreaks="1" topLeftCell="N1">
      <selection activeCell="A564" sqref="A564:XFD564"/>
      <pageMargins left="0.7" right="0.7" top="0.75" bottom="0.75" header="0.3" footer="0.3"/>
      <pageSetup paperSize="9" orientation="portrait" r:id="rId3"/>
    </customSheetView>
    <customSheetView guid="{4B7DAF0E-6527-443E-A5C7-1C98A64552A9}" topLeftCell="N82">
      <selection activeCell="A849" sqref="A849:XFD849"/>
      <pageMargins left="0.7" right="0.7" top="0.75" bottom="0.75" header="0.3" footer="0.3"/>
    </customSheetView>
    <customSheetView guid="{F1308C8D-43D2-4DF2-A30D-01995B4DF8EC}" topLeftCell="N1">
      <selection activeCell="A154" sqref="A154:XFD154"/>
      <pageMargins left="0.7" right="0.7" top="0.75" bottom="0.75" header="0.3" footer="0.3"/>
    </customSheetView>
    <customSheetView guid="{A8AA34A6-523F-4D5B-A050-1C0E7D009F41}" showPageBreaks="1" topLeftCell="N1">
      <selection activeCell="A299" sqref="A299:XFD317"/>
      <pageMargins left="0.7" right="0.7" top="0.75" bottom="0.75" header="0.3" footer="0.3"/>
      <pageSetup paperSize="9" orientation="portrait" r:id="rId4"/>
    </customSheetView>
    <customSheetView guid="{60341444-BACE-4FC7-B2CB-D9923C85D4CE}" topLeftCell="N1">
      <selection activeCell="A849" sqref="A849:XFD849"/>
      <pageMargins left="0.7" right="0.7" top="0.75" bottom="0.75" header="0.3" footer="0.3"/>
      <pageSetup paperSize="9" orientation="portrait" horizontalDpi="4294967294" verticalDpi="4294967294" r:id="rId5"/>
    </customSheetView>
    <customSheetView guid="{7F0B4089-BD67-4E5F-9C07-EE0A78410DE4}" topLeftCell="N1">
      <selection activeCell="A152" sqref="A152:XFD152"/>
      <pageMargins left="0.7" right="0.7" top="0.75" bottom="0.75" header="0.3" footer="0.3"/>
    </customSheetView>
    <customSheetView guid="{A8F91544-908D-4294-B60E-F9F7E849C422}" topLeftCell="N1">
      <selection activeCell="A299" sqref="A299:XFD317"/>
      <pageMargins left="0.7" right="0.7" top="0.75" bottom="0.75" header="0.3" footer="0.3"/>
      <pageSetup paperSize="9" orientation="portrait" r:id="rId6"/>
    </customSheetView>
    <customSheetView guid="{83C9603E-EFDD-4750-A73C-BEC4C0437775}" showPageBreaks="1" topLeftCell="N1">
      <selection activeCell="A849" sqref="A849:XFD849"/>
      <pageMargins left="0.7" right="0.7" top="0.75" bottom="0.75" header="0.3" footer="0.3"/>
      <pageSetup paperSize="9" orientation="portrait" r:id="rId7"/>
    </customSheetView>
    <customSheetView guid="{B728FC6A-539F-4893-A6EB-8449AB0E5E53}" showPageBreaks="1" topLeftCell="N1">
      <selection activeCell="A564" sqref="A564:XFD564"/>
      <pageMargins left="0.7" right="0.7" top="0.75" bottom="0.75" header="0.3" footer="0.3"/>
      <pageSetup paperSize="9" orientation="portrait" r:id="rId8"/>
    </customSheetView>
    <customSheetView guid="{4A81B524-D29E-4721-96C7-B0E3746CC0EA}" topLeftCell="N1">
      <selection activeCell="A849" sqref="A849:XFD849"/>
      <pageMargins left="0.7" right="0.7" top="0.75" bottom="0.75" header="0.3" footer="0.3"/>
    </customSheetView>
    <customSheetView guid="{3EAD4DF7-0705-44A4-825A-49A6EEC207BA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9"/>
    </customSheetView>
    <customSheetView guid="{6200E083-3518-4FD8-9775-B2BFC90CAAAC}" topLeftCell="N1">
      <selection activeCell="S11" sqref="S11"/>
      <pageMargins left="0.7" right="0.7" top="0.75" bottom="0.75" header="0.3" footer="0.3"/>
    </customSheetView>
    <customSheetView guid="{82D6F19A-2247-417F-B5BF-5905FE0B0BB0}" topLeftCell="N1">
      <selection activeCell="S11" sqref="S11"/>
      <pageMargins left="0.7" right="0.7" top="0.75" bottom="0.75" header="0.3" footer="0.3"/>
    </customSheetView>
    <customSheetView guid="{A7CE2235-5E05-4725-A163-C4B51C7159DC}" topLeftCell="N1">
      <selection activeCell="A299" sqref="A299:XFD317"/>
      <pageMargins left="0.7" right="0.7" top="0.75" bottom="0.75" header="0.3" footer="0.3"/>
    </customSheetView>
    <customSheetView guid="{146B59A8-CC40-4B25-BD47-7AB0764EEA90}" showPageBreaks="1" topLeftCell="N1">
      <selection activeCell="A564" sqref="A564:XFD564"/>
      <pageMargins left="0.7" right="0.7" top="0.75" bottom="0.75" header="0.3" footer="0.3"/>
      <pageSetup paperSize="9" orientation="portrait" r:id="rId10"/>
    </customSheetView>
    <customSheetView guid="{76FEAB23-9B4D-4738-96DD-BECBCC9CBFA6}">
      <selection activeCell="A849" sqref="A849:XFD849"/>
      <pageMargins left="0.7" right="0.7" top="0.75" bottom="0.75" header="0.3" footer="0.3"/>
    </customSheetView>
    <customSheetView guid="{DEB018CF-7BF4-475E-8B32-E349ECF92A04}" showPageBreaks="1" topLeftCell="N1">
      <selection activeCell="A299" sqref="A299:XFD317"/>
      <pageMargins left="0.7" right="0.7" top="0.75" bottom="0.75" header="0.3" footer="0.3"/>
      <pageSetup paperSize="9" orientation="portrait" horizontalDpi="4294967294" verticalDpi="4294967294" r:id="rId11"/>
    </customSheetView>
    <customSheetView guid="{47D7A561-04FA-496D-99D3-F11C3500EF1F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12"/>
    </customSheetView>
    <customSheetView guid="{F94573EC-C57D-4397-A311-75269F5A9E1A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13"/>
    </customSheetView>
    <customSheetView guid="{9685FCD3-9DBD-4CB3-A6F6-BDDEEC4C49BB}" showPageBreaks="1" topLeftCell="N1">
      <selection activeCell="S11" sqref="S11"/>
      <pageMargins left="0.7" right="0.7" top="0.75" bottom="0.75" header="0.3" footer="0.3"/>
      <pageSetup paperSize="9" orientation="portrait" r:id="rId14"/>
    </customSheetView>
    <customSheetView guid="{82171D8B-EEB8-41DA-B72B-D9813FFDF5A8}" topLeftCell="N1">
      <selection activeCell="S11" sqref="S11"/>
      <pageMargins left="0.7" right="0.7" top="0.75" bottom="0.75" header="0.3" footer="0.3"/>
    </customSheetView>
    <customSheetView guid="{6CEE0FE6-D56C-409A-B509-12DDC363A785}" showPageBreaks="1" topLeftCell="N1">
      <selection activeCell="A564" sqref="A564:XFD564"/>
      <pageMargins left="0.7" right="0.7" top="0.75" bottom="0.75" header="0.3" footer="0.3"/>
      <pageSetup paperSize="9" orientation="portrait" r:id="rId15"/>
    </customSheetView>
    <customSheetView guid="{45EF33AC-0657-4429-B7A7-8D5DA02A0D11}" topLeftCell="N1">
      <selection activeCell="S11" sqref="S11"/>
      <pageMargins left="0.7" right="0.7" top="0.75" bottom="0.75" header="0.3" footer="0.3"/>
    </customSheetView>
    <customSheetView guid="{2850D425-3D95-4434-8EAC-BD70295DD8D8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16"/>
    </customSheetView>
    <customSheetView guid="{786CC64E-521F-470E-87A0-40132303EF9C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17"/>
    </customSheetView>
    <customSheetView guid="{69445DFE-C158-4C15-A2F2-C60A1AFA4E89}" topLeftCell="N1">
      <selection activeCell="A148" sqref="A148:XFD148"/>
      <pageMargins left="0.7" right="0.7" top="0.75" bottom="0.75" header="0.3" footer="0.3"/>
    </customSheetView>
    <customSheetView guid="{716F4F2E-7649-414B-BCF8-341E6DA90AAB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18"/>
    </customSheetView>
    <customSheetView guid="{BA1C8021-4D0A-4612-850B-B20ECC965775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19"/>
    </customSheetView>
    <customSheetView guid="{C561A5D7-C0C7-4077-B922-57EF557BFC7F}" showPageBreaks="1" topLeftCell="N1">
      <selection activeCell="S11" sqref="S11"/>
      <pageMargins left="0.7" right="0.7" top="0.75" bottom="0.75" header="0.3" footer="0.3"/>
      <pageSetup paperSize="9" orientation="portrait" r:id="rId20"/>
    </customSheetView>
    <customSheetView guid="{4E65AABC-B62A-4E57-8AC7-DC1356A9A913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21"/>
    </customSheetView>
    <customSheetView guid="{4ABFBFB3-54F1-4A0F-8089-F3EFA471B07C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22"/>
    </customSheetView>
    <customSheetView guid="{54594D49-D835-460C-AECC-0385E58EE410}" topLeftCell="N1">
      <selection activeCell="S11" sqref="S11"/>
      <pageMargins left="0.7" right="0.7" top="0.75" bottom="0.75" header="0.3" footer="0.3"/>
    </customSheetView>
    <customSheetView guid="{D27FE624-10B5-4B5E-A64C-120754162CB1}" topLeftCell="N1">
      <selection activeCell="S11" sqref="S11"/>
      <pageMargins left="0.7" right="0.7" top="0.75" bottom="0.75" header="0.3" footer="0.3"/>
    </customSheetView>
    <customSheetView guid="{9191075D-CC3A-4378-AEAE-D6524DBD742F}" topLeftCell="N1">
      <selection activeCell="S11" sqref="S11"/>
      <pageMargins left="0.7" right="0.7" top="0.75" bottom="0.75" header="0.3" footer="0.3"/>
    </customSheetView>
    <customSheetView guid="{D19F14AD-4D80-49A4-BA4D-F32DF61B1496}" topLeftCell="N1">
      <selection activeCell="S11" sqref="S11"/>
      <pageMargins left="0.7" right="0.7" top="0.75" bottom="0.75" header="0.3" footer="0.3"/>
    </customSheetView>
    <customSheetView guid="{E80F458D-8FAD-4A01-A609-26140E77F96A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23"/>
    </customSheetView>
    <customSheetView guid="{28C02DC2-A3DD-4BAC-B8A8-8149A700ABD0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24"/>
    </customSheetView>
    <customSheetView guid="{7336E4CB-D97A-4C77-AFDD-A6EB281015B6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25"/>
    </customSheetView>
    <customSheetView guid="{96EF5EDB-C3E2-4442-9853-C4B612D7361F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26"/>
    </customSheetView>
    <customSheetView guid="{05FC3577-E1BD-417B-9B93-E03AE7D1D464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27"/>
    </customSheetView>
    <customSheetView guid="{CD81A144-4535-433E-BE94-BE306EE8A870}" topLeftCell="N1">
      <selection activeCell="A740" sqref="A740:XFD740"/>
      <pageMargins left="0.7" right="0.7" top="0.75" bottom="0.75" header="0.3" footer="0.3"/>
    </customSheetView>
    <customSheetView guid="{17B874A6-8D1B-4EF7-81D7-6EE04D1477E0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28"/>
    </customSheetView>
    <customSheetView guid="{7A8F13A0-9726-488F-9075-F0FD8023E979}" topLeftCell="N1">
      <selection activeCell="S11" sqref="S11"/>
      <pageMargins left="0.7" right="0.7" top="0.75" bottom="0.75" header="0.3" footer="0.3"/>
    </customSheetView>
    <customSheetView guid="{3EA1246E-32E8-4CC6-8DBF-B942F3381D9F}" showPageBreaks="1" topLeftCell="N1">
      <selection activeCell="A152" sqref="A152:XFD152"/>
      <pageMargins left="0.7" right="0.7" top="0.75" bottom="0.75" header="0.3" footer="0.3"/>
      <pageSetup paperSize="9" orientation="portrait" horizontalDpi="4294967294" verticalDpi="4294967294" r:id="rId29"/>
    </customSheetView>
    <customSheetView guid="{6702C68A-D612-4157-A688-4B044F78FD8D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30"/>
    </customSheetView>
    <customSheetView guid="{75EE9442-9A5E-4858-B5A4-699E893F634E}" showPageBreaks="1" topLeftCell="N1">
      <selection activeCell="A564" sqref="A564:XFD564"/>
      <pageMargins left="0.7" right="0.7" top="0.75" bottom="0.75" header="0.3" footer="0.3"/>
      <pageSetup paperSize="9" orientation="portrait" horizontalDpi="4294967294" verticalDpi="4294967294" r:id="rId31"/>
    </customSheetView>
    <customSheetView guid="{4A5D8AAA-3B7A-4E54-B464-DDAA2F7F749A}" topLeftCell="I235">
      <selection activeCell="A849" sqref="A849:XFD849"/>
      <pageMargins left="0.7" right="0.7" top="0.75" bottom="0.75" header="0.3" footer="0.3"/>
    </customSheetView>
    <customSheetView guid="{4A9B7EE6-C93E-450B-8A73-994BA7968716}" topLeftCell="E523">
      <selection activeCell="E10" sqref="E10"/>
      <pageMargins left="0.7" right="0.7" top="0.75" bottom="0.75" header="0.3" footer="0.3"/>
    </customSheetView>
    <customSheetView guid="{604BD20E-CE29-4F3E-A7CF-EA17118E2804}" showAutoFilter="1" topLeftCell="H1">
      <selection activeCell="N1" sqref="N1"/>
      <pageMargins left="0.7" right="0.7" top="0.75" bottom="0.75" header="0.3" footer="0.3"/>
      <pageSetup paperSize="9" orientation="portrait" r:id="rId32"/>
      <autoFilter ref="M1:O154"/>
    </customSheetView>
    <customSheetView guid="{4510FB5A-A217-46C5-9C1C-52A2E79AD42A}" scale="85" showAutoFilter="1" topLeftCell="H1">
      <selection activeCell="W19" sqref="W19"/>
      <pageMargins left="0.7" right="0.7" top="0.75" bottom="0.75" header="0.3" footer="0.3"/>
      <autoFilter ref="A1:AF97"/>
    </customSheetView>
    <customSheetView guid="{F100D550-8A57-4A7F-84EA-6F3AC8A03DE3}" showPageBreaks="1" topLeftCell="N1">
      <selection activeCell="A564" sqref="A564:XFD564"/>
      <pageMargins left="0.7" right="0.7" top="0.75" bottom="0.75" header="0.3" footer="0.3"/>
      <pageSetup paperSize="9" orientation="portrait" r:id="rId33"/>
    </customSheetView>
  </customSheetViews>
  <pageMargins left="0.7" right="0.7" top="0.75" bottom="0.75" header="0.3" footer="0.3"/>
  <pageSetup paperSize="9" orientation="portrait" r:id="rId3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23"/>
  <sheetViews>
    <sheetView workbookViewId="0">
      <selection activeCell="F6" sqref="F6"/>
    </sheetView>
  </sheetViews>
  <sheetFormatPr baseColWidth="10" defaultRowHeight="14.4" x14ac:dyDescent="0.3"/>
  <sheetData>
    <row r="1" spans="1:1" ht="25.8" x14ac:dyDescent="0.5">
      <c r="A1" s="1" t="s">
        <v>0</v>
      </c>
    </row>
    <row r="4" spans="1:1" ht="17.399999999999999" x14ac:dyDescent="0.35">
      <c r="A4" s="2" t="s">
        <v>1</v>
      </c>
    </row>
    <row r="5" spans="1:1" ht="17.399999999999999" x14ac:dyDescent="0.35">
      <c r="A5" s="2" t="s">
        <v>2</v>
      </c>
    </row>
    <row r="6" spans="1:1" ht="17.399999999999999" x14ac:dyDescent="0.35">
      <c r="A6" s="2" t="s">
        <v>3</v>
      </c>
    </row>
    <row r="7" spans="1:1" ht="17.399999999999999" x14ac:dyDescent="0.35">
      <c r="A7" s="2" t="s">
        <v>4</v>
      </c>
    </row>
    <row r="8" spans="1:1" ht="17.399999999999999" x14ac:dyDescent="0.35">
      <c r="A8" s="2" t="s">
        <v>5</v>
      </c>
    </row>
    <row r="9" spans="1:1" ht="17.399999999999999" x14ac:dyDescent="0.35">
      <c r="A9" s="2" t="s">
        <v>6</v>
      </c>
    </row>
    <row r="10" spans="1:1" ht="17.399999999999999" x14ac:dyDescent="0.35">
      <c r="A10" s="2" t="s">
        <v>7</v>
      </c>
    </row>
    <row r="11" spans="1:1" ht="17.399999999999999" x14ac:dyDescent="0.35">
      <c r="A11" s="2" t="s">
        <v>8</v>
      </c>
    </row>
    <row r="14" spans="1:1" s="4" customFormat="1" ht="21" x14ac:dyDescent="0.4">
      <c r="A14" s="3" t="s">
        <v>9</v>
      </c>
    </row>
    <row r="15" spans="1:1" s="4" customFormat="1" ht="21" x14ac:dyDescent="0.4">
      <c r="A15" s="3"/>
    </row>
    <row r="16" spans="1:1" s="85" customFormat="1" ht="21" x14ac:dyDescent="0.4">
      <c r="A16" s="84"/>
    </row>
    <row r="17" spans="1:250" s="4" customFormat="1" ht="21" x14ac:dyDescent="0.4">
      <c r="A17" s="3"/>
    </row>
    <row r="19" spans="1:250" ht="15" thickBot="1" x14ac:dyDescent="0.35"/>
    <row r="20" spans="1:250" ht="72" x14ac:dyDescent="0.3">
      <c r="A20" s="93" t="s">
        <v>1360</v>
      </c>
      <c r="B20" s="94" t="s">
        <v>1222</v>
      </c>
      <c r="C20" s="95" t="s">
        <v>1223</v>
      </c>
      <c r="D20" s="94" t="s">
        <v>1224</v>
      </c>
      <c r="E20" s="96" t="s">
        <v>1225</v>
      </c>
      <c r="F20" s="97" t="s">
        <v>1226</v>
      </c>
      <c r="G20" s="94" t="s">
        <v>1227</v>
      </c>
      <c r="H20" s="95" t="s">
        <v>1228</v>
      </c>
      <c r="I20" s="98" t="s">
        <v>1229</v>
      </c>
      <c r="J20" s="98" t="s">
        <v>1229</v>
      </c>
      <c r="K20" s="99" t="s">
        <v>1230</v>
      </c>
      <c r="L20" s="95" t="s">
        <v>1231</v>
      </c>
      <c r="M20" s="94" t="s">
        <v>1232</v>
      </c>
      <c r="N20" s="94" t="s">
        <v>1233</v>
      </c>
      <c r="O20" s="94" t="s">
        <v>1234</v>
      </c>
      <c r="P20" s="94" t="s">
        <v>1235</v>
      </c>
      <c r="Q20" s="94" t="s">
        <v>1236</v>
      </c>
      <c r="R20" s="94" t="s">
        <v>1237</v>
      </c>
      <c r="S20" s="94" t="s">
        <v>1373</v>
      </c>
      <c r="T20" s="98" t="s">
        <v>1229</v>
      </c>
      <c r="U20" s="100" t="s">
        <v>1238</v>
      </c>
      <c r="V20" s="123" t="s">
        <v>1239</v>
      </c>
      <c r="W20" s="95" t="s">
        <v>1240</v>
      </c>
      <c r="X20" s="95" t="s">
        <v>1241</v>
      </c>
      <c r="Y20" s="94" t="s">
        <v>1242</v>
      </c>
      <c r="Z20" s="94" t="s">
        <v>1243</v>
      </c>
      <c r="AA20" s="94" t="s">
        <v>1244</v>
      </c>
      <c r="AB20" s="95" t="s">
        <v>1245</v>
      </c>
      <c r="AC20" s="94" t="s">
        <v>1246</v>
      </c>
      <c r="AD20" s="94" t="s">
        <v>1247</v>
      </c>
      <c r="AE20" s="95" t="s">
        <v>1248</v>
      </c>
      <c r="AF20" s="95" t="s">
        <v>1249</v>
      </c>
      <c r="AG20" s="95" t="s">
        <v>1250</v>
      </c>
      <c r="AH20" s="94" t="s">
        <v>1251</v>
      </c>
      <c r="AI20" s="95" t="s">
        <v>1252</v>
      </c>
      <c r="AJ20" s="97" t="s">
        <v>1253</v>
      </c>
      <c r="AK20" s="101" t="s">
        <v>1254</v>
      </c>
      <c r="AL20" s="101" t="s">
        <v>1255</v>
      </c>
      <c r="AM20" s="97" t="s">
        <v>1256</v>
      </c>
      <c r="AN20" s="95" t="s">
        <v>1257</v>
      </c>
      <c r="AO20" s="95" t="s">
        <v>1258</v>
      </c>
      <c r="AP20" s="97" t="s">
        <v>1259</v>
      </c>
      <c r="AQ20" s="102" t="s">
        <v>1260</v>
      </c>
      <c r="AR20" s="95" t="s">
        <v>1261</v>
      </c>
      <c r="AS20" s="103" t="s">
        <v>1229</v>
      </c>
      <c r="AT20" s="103" t="s">
        <v>1229</v>
      </c>
      <c r="AU20" s="100" t="s">
        <v>1262</v>
      </c>
      <c r="AV20" s="95" t="s">
        <v>1263</v>
      </c>
      <c r="AW20" s="95" t="s">
        <v>1264</v>
      </c>
      <c r="AX20" s="95" t="s">
        <v>1265</v>
      </c>
      <c r="AY20" s="95" t="s">
        <v>1266</v>
      </c>
      <c r="AZ20" s="103" t="s">
        <v>1229</v>
      </c>
      <c r="BA20" s="103" t="s">
        <v>1229</v>
      </c>
      <c r="BB20" s="100" t="s">
        <v>1267</v>
      </c>
      <c r="BC20" s="95" t="s">
        <v>1268</v>
      </c>
      <c r="BD20" s="95" t="s">
        <v>1269</v>
      </c>
      <c r="BE20" s="95" t="s">
        <v>1270</v>
      </c>
      <c r="BF20" s="95" t="s">
        <v>1271</v>
      </c>
      <c r="BG20" s="95" t="s">
        <v>1272</v>
      </c>
      <c r="BH20" s="95" t="s">
        <v>1273</v>
      </c>
      <c r="BI20" s="94" t="s">
        <v>1274</v>
      </c>
      <c r="BJ20" s="95" t="s">
        <v>1275</v>
      </c>
      <c r="BK20" s="95" t="s">
        <v>1276</v>
      </c>
      <c r="BL20" s="95" t="s">
        <v>1277</v>
      </c>
      <c r="BM20" s="95" t="s">
        <v>1278</v>
      </c>
      <c r="BN20" s="94" t="s">
        <v>1279</v>
      </c>
      <c r="BO20" s="104" t="s">
        <v>1280</v>
      </c>
      <c r="BP20" s="95" t="s">
        <v>1281</v>
      </c>
      <c r="BQ20" s="96" t="s">
        <v>1282</v>
      </c>
      <c r="BR20" s="101" t="s">
        <v>1283</v>
      </c>
      <c r="BS20" s="105" t="s">
        <v>1354</v>
      </c>
      <c r="BT20" s="103" t="s">
        <v>1229</v>
      </c>
      <c r="BU20" s="106" t="s">
        <v>1284</v>
      </c>
      <c r="BV20" s="94" t="s">
        <v>1285</v>
      </c>
      <c r="BW20" s="95" t="s">
        <v>1286</v>
      </c>
      <c r="BX20" s="95" t="s">
        <v>1287</v>
      </c>
      <c r="BY20" s="107" t="s">
        <v>1288</v>
      </c>
      <c r="BZ20" s="95" t="s">
        <v>1289</v>
      </c>
      <c r="CA20" s="95" t="s">
        <v>1290</v>
      </c>
      <c r="CB20" s="95" t="s">
        <v>1396</v>
      </c>
      <c r="CC20" s="94" t="s">
        <v>1339</v>
      </c>
      <c r="CD20" s="94" t="s">
        <v>1340</v>
      </c>
      <c r="CE20" s="108" t="s">
        <v>32</v>
      </c>
      <c r="CF20" s="95" t="s">
        <v>1397</v>
      </c>
      <c r="CG20" s="95" t="s">
        <v>1398</v>
      </c>
      <c r="CH20" s="95" t="s">
        <v>1399</v>
      </c>
      <c r="CI20" s="95" t="s">
        <v>1400</v>
      </c>
      <c r="CJ20" s="95" t="s">
        <v>1401</v>
      </c>
      <c r="CK20" s="95" t="s">
        <v>1402</v>
      </c>
      <c r="CL20" s="95" t="s">
        <v>1403</v>
      </c>
      <c r="CM20" s="95" t="s">
        <v>1404</v>
      </c>
      <c r="CN20" s="95" t="s">
        <v>1405</v>
      </c>
      <c r="CO20" s="95" t="s">
        <v>1406</v>
      </c>
      <c r="CP20" s="95" t="s">
        <v>1407</v>
      </c>
      <c r="CQ20" s="95" t="s">
        <v>1408</v>
      </c>
      <c r="CR20" s="95" t="s">
        <v>1409</v>
      </c>
      <c r="CS20" s="95" t="s">
        <v>1410</v>
      </c>
      <c r="CT20" s="95" t="s">
        <v>1411</v>
      </c>
      <c r="CU20" s="95" t="s">
        <v>1412</v>
      </c>
      <c r="CV20" s="95" t="s">
        <v>1413</v>
      </c>
      <c r="CW20" s="95" t="s">
        <v>1414</v>
      </c>
      <c r="CX20" s="95" t="s">
        <v>1415</v>
      </c>
      <c r="CY20" s="95" t="s">
        <v>1416</v>
      </c>
      <c r="CZ20" s="95" t="s">
        <v>1417</v>
      </c>
      <c r="DA20" s="95" t="s">
        <v>1418</v>
      </c>
      <c r="DB20" s="95" t="s">
        <v>1419</v>
      </c>
      <c r="DC20" s="95" t="s">
        <v>1420</v>
      </c>
      <c r="DD20" s="95" t="s">
        <v>1421</v>
      </c>
      <c r="DE20" s="95" t="s">
        <v>1422</v>
      </c>
      <c r="DF20" s="95" t="s">
        <v>1423</v>
      </c>
      <c r="DG20" s="95" t="s">
        <v>1424</v>
      </c>
      <c r="DH20" s="95" t="s">
        <v>1425</v>
      </c>
      <c r="DI20" s="95" t="s">
        <v>1426</v>
      </c>
      <c r="DJ20" s="95" t="s">
        <v>1427</v>
      </c>
      <c r="DK20" s="95" t="s">
        <v>1428</v>
      </c>
      <c r="DL20" s="95" t="s">
        <v>1429</v>
      </c>
      <c r="DM20" s="95" t="s">
        <v>1430</v>
      </c>
      <c r="DN20" s="95" t="s">
        <v>1431</v>
      </c>
      <c r="DO20" s="95" t="s">
        <v>1432</v>
      </c>
      <c r="DP20" s="95" t="s">
        <v>1433</v>
      </c>
      <c r="DQ20" s="95" t="s">
        <v>1434</v>
      </c>
      <c r="DR20" s="95" t="s">
        <v>1435</v>
      </c>
      <c r="DS20" s="95" t="s">
        <v>1436</v>
      </c>
      <c r="DT20" s="95" t="s">
        <v>1437</v>
      </c>
      <c r="DU20" s="95" t="s">
        <v>1438</v>
      </c>
      <c r="DV20" s="95" t="s">
        <v>1439</v>
      </c>
      <c r="DW20" s="95" t="s">
        <v>1440</v>
      </c>
      <c r="DX20" s="95" t="s">
        <v>1441</v>
      </c>
      <c r="DY20" s="95" t="s">
        <v>1442</v>
      </c>
      <c r="DZ20" s="95" t="s">
        <v>1443</v>
      </c>
      <c r="EA20" s="95" t="s">
        <v>1444</v>
      </c>
      <c r="EB20" s="95" t="s">
        <v>1445</v>
      </c>
      <c r="EC20" s="95" t="s">
        <v>1446</v>
      </c>
      <c r="ED20" s="95" t="s">
        <v>1447</v>
      </c>
      <c r="EE20" s="95" t="s">
        <v>1448</v>
      </c>
      <c r="EF20" s="95" t="s">
        <v>1449</v>
      </c>
      <c r="EG20" s="95" t="s">
        <v>1450</v>
      </c>
      <c r="EH20" s="95" t="s">
        <v>1451</v>
      </c>
      <c r="EI20" s="95" t="s">
        <v>1452</v>
      </c>
      <c r="EJ20" s="95" t="s">
        <v>1453</v>
      </c>
      <c r="EK20" s="95" t="s">
        <v>1454</v>
      </c>
      <c r="EL20" s="95" t="s">
        <v>1455</v>
      </c>
      <c r="EM20" s="95" t="s">
        <v>1456</v>
      </c>
      <c r="EN20" s="95" t="s">
        <v>1457</v>
      </c>
      <c r="EO20" s="95" t="s">
        <v>1458</v>
      </c>
      <c r="EP20" s="95" t="s">
        <v>1459</v>
      </c>
      <c r="EQ20" s="95" t="s">
        <v>1460</v>
      </c>
      <c r="ER20" s="95" t="s">
        <v>1461</v>
      </c>
      <c r="ES20" s="95" t="s">
        <v>1462</v>
      </c>
      <c r="ET20" s="95" t="s">
        <v>1463</v>
      </c>
      <c r="EU20" s="95" t="s">
        <v>1464</v>
      </c>
      <c r="EV20" s="95" t="s">
        <v>1465</v>
      </c>
      <c r="EW20" s="95" t="s">
        <v>1466</v>
      </c>
      <c r="EX20" s="95" t="s">
        <v>1467</v>
      </c>
      <c r="EY20" s="95" t="s">
        <v>1468</v>
      </c>
      <c r="EZ20" s="95" t="s">
        <v>1469</v>
      </c>
      <c r="FA20" s="95" t="s">
        <v>1470</v>
      </c>
      <c r="FB20" s="95" t="s">
        <v>1471</v>
      </c>
      <c r="FC20" s="95" t="s">
        <v>1472</v>
      </c>
      <c r="FD20" s="95" t="s">
        <v>1473</v>
      </c>
      <c r="FE20" s="95" t="s">
        <v>1474</v>
      </c>
      <c r="FF20" s="95" t="s">
        <v>1475</v>
      </c>
      <c r="FG20" s="95" t="s">
        <v>1476</v>
      </c>
      <c r="FH20" s="95" t="s">
        <v>1477</v>
      </c>
      <c r="FI20" s="95" t="s">
        <v>1478</v>
      </c>
      <c r="FJ20" s="95" t="s">
        <v>1479</v>
      </c>
      <c r="FK20" s="95" t="s">
        <v>1480</v>
      </c>
      <c r="FL20" s="95" t="s">
        <v>1481</v>
      </c>
      <c r="FM20" s="95" t="s">
        <v>1482</v>
      </c>
      <c r="FN20" s="95" t="s">
        <v>1483</v>
      </c>
      <c r="FO20" s="95" t="s">
        <v>1484</v>
      </c>
      <c r="FP20" s="95" t="s">
        <v>1485</v>
      </c>
      <c r="FQ20" s="95" t="s">
        <v>1486</v>
      </c>
      <c r="FR20" s="109" t="s">
        <v>1291</v>
      </c>
      <c r="FS20" s="104" t="s">
        <v>1292</v>
      </c>
      <c r="FT20" s="95" t="s">
        <v>1293</v>
      </c>
      <c r="FU20" s="96" t="s">
        <v>1294</v>
      </c>
      <c r="FV20" s="101" t="s">
        <v>1295</v>
      </c>
      <c r="FW20" s="95" t="s">
        <v>1296</v>
      </c>
      <c r="FX20" s="98" t="s">
        <v>1229</v>
      </c>
      <c r="FY20" s="98" t="s">
        <v>1229</v>
      </c>
      <c r="FZ20" s="106" t="s">
        <v>1297</v>
      </c>
      <c r="GA20" s="101" t="s">
        <v>1298</v>
      </c>
      <c r="GB20" s="104" t="s">
        <v>1299</v>
      </c>
      <c r="GC20" s="95" t="s">
        <v>1300</v>
      </c>
      <c r="GD20" s="96" t="s">
        <v>1301</v>
      </c>
      <c r="GE20" s="98" t="s">
        <v>1229</v>
      </c>
      <c r="GF20" s="98" t="s">
        <v>1229</v>
      </c>
      <c r="GG20" s="106" t="s">
        <v>1302</v>
      </c>
      <c r="GH20" s="94" t="s">
        <v>1303</v>
      </c>
      <c r="GI20" s="94" t="s">
        <v>1304</v>
      </c>
      <c r="GJ20" s="94" t="s">
        <v>1305</v>
      </c>
      <c r="GK20" s="94" t="s">
        <v>1306</v>
      </c>
      <c r="GL20" s="95" t="s">
        <v>1307</v>
      </c>
      <c r="GM20" s="95" t="s">
        <v>1308</v>
      </c>
      <c r="GN20" s="95" t="s">
        <v>1309</v>
      </c>
      <c r="GO20" s="95" t="s">
        <v>1310</v>
      </c>
      <c r="GP20" s="95" t="s">
        <v>1311</v>
      </c>
      <c r="GQ20" s="98" t="s">
        <v>1229</v>
      </c>
      <c r="GR20" s="98" t="s">
        <v>1229</v>
      </c>
      <c r="GS20" s="100" t="s">
        <v>1312</v>
      </c>
      <c r="GT20" s="110" t="s">
        <v>1313</v>
      </c>
      <c r="GU20" s="110" t="s">
        <v>1314</v>
      </c>
      <c r="GV20" s="98" t="s">
        <v>1229</v>
      </c>
      <c r="GW20" s="98" t="s">
        <v>1229</v>
      </c>
      <c r="GX20" s="100" t="s">
        <v>1315</v>
      </c>
      <c r="GY20" s="95" t="s">
        <v>1316</v>
      </c>
      <c r="GZ20" s="98" t="s">
        <v>1229</v>
      </c>
      <c r="HA20" s="98" t="s">
        <v>1229</v>
      </c>
      <c r="HB20" s="106" t="s">
        <v>1317</v>
      </c>
      <c r="HC20" s="111" t="s">
        <v>1318</v>
      </c>
      <c r="HD20" s="126" t="s">
        <v>1382</v>
      </c>
      <c r="HE20" s="94" t="s">
        <v>1319</v>
      </c>
      <c r="HF20" s="112" t="s">
        <v>1376</v>
      </c>
      <c r="HG20" s="98" t="s">
        <v>1229</v>
      </c>
      <c r="HH20" s="106" t="s">
        <v>1320</v>
      </c>
      <c r="HI20" s="113" t="s">
        <v>1321</v>
      </c>
      <c r="HJ20" s="98" t="s">
        <v>1229</v>
      </c>
      <c r="HK20" s="98" t="s">
        <v>1229</v>
      </c>
      <c r="HL20" s="100" t="s">
        <v>1321</v>
      </c>
      <c r="HM20" s="94" t="s">
        <v>1322</v>
      </c>
      <c r="HN20" s="94" t="s">
        <v>1323</v>
      </c>
      <c r="HO20" s="94" t="s">
        <v>1324</v>
      </c>
      <c r="HP20" s="94" t="s">
        <v>1325</v>
      </c>
      <c r="HQ20" s="114" t="s">
        <v>1326</v>
      </c>
      <c r="HR20" s="94" t="s">
        <v>1327</v>
      </c>
      <c r="HS20" s="115" t="s">
        <v>1328</v>
      </c>
      <c r="HT20" s="94" t="s">
        <v>1329</v>
      </c>
      <c r="HU20" s="94" t="s">
        <v>1330</v>
      </c>
      <c r="HV20" s="94" t="s">
        <v>1331</v>
      </c>
      <c r="HW20" s="116" t="s">
        <v>1332</v>
      </c>
      <c r="HX20" s="116" t="s">
        <v>1333</v>
      </c>
      <c r="HY20" s="116" t="s">
        <v>1334</v>
      </c>
      <c r="HZ20" s="116" t="s">
        <v>1335</v>
      </c>
      <c r="IA20" s="116" t="s">
        <v>1336</v>
      </c>
      <c r="IB20" s="116" t="s">
        <v>1337</v>
      </c>
      <c r="IC20" s="94" t="s">
        <v>1374</v>
      </c>
      <c r="ID20" s="103" t="s">
        <v>1229</v>
      </c>
      <c r="IE20" s="100" t="s">
        <v>1338</v>
      </c>
      <c r="IF20" s="103" t="s">
        <v>1229</v>
      </c>
      <c r="IG20" s="103" t="s">
        <v>1229</v>
      </c>
      <c r="IH20" s="103" t="s">
        <v>1229</v>
      </c>
      <c r="II20" s="103" t="s">
        <v>1229</v>
      </c>
      <c r="IJ20" s="103" t="s">
        <v>1229</v>
      </c>
      <c r="IK20" s="103" t="s">
        <v>1229</v>
      </c>
      <c r="IL20" s="117" t="s">
        <v>1341</v>
      </c>
      <c r="IM20" s="118" t="s">
        <v>1342</v>
      </c>
      <c r="IN20" s="98" t="s">
        <v>1229</v>
      </c>
      <c r="IO20" s="98" t="s">
        <v>1229</v>
      </c>
      <c r="IP20" s="132" t="s">
        <v>1343</v>
      </c>
    </row>
    <row r="21" spans="1:250" ht="173.4" thickBot="1" x14ac:dyDescent="0.35">
      <c r="A21" s="92" t="s">
        <v>1390</v>
      </c>
      <c r="B21" s="49" t="str">
        <f>IF(HF21&lt;&gt;"","terminé"&amp;IF(CC21&lt;&gt;""," BLOCAGE",""),IF(HD21&lt;&gt;"","A Expédier"&amp;IF(CC21&lt;&gt;""," BLOCAGE",""),IF(GY21&lt;&gt;"","APRS OK "&amp;IF(CC21&lt;&gt;"","BLOCAGE",""),IF(GD21&lt;&gt;"","APRS a faire "&amp;IF(CC21&lt;&gt;"","BLOCAGE",""),IF(FU21&lt;&gt;""," A Contrôler "&amp;IF(CC21&lt;&gt;"","BLOCAGE",""),IF(AND(L21&lt;&gt;"",BQ21="")," A Diagnostiquer "&amp;IF(CC21&lt;&gt;"","BLOCAGE",""),IF(BQ21&lt;&gt;"","A Réparer "&amp;IF(CC21&lt;&gt;""," BLOCAGE ","")&amp;IF(AND(AN21="",BV21="fait/complet"),"Devis possible",IF(AND(AN21="",BV21="a faire"),"Devis impossible",IF(AND(AN21="",BV21="manquant"),"Devis possible si date",""))))))))))</f>
        <v>APRS OK BLOCAGE</v>
      </c>
      <c r="C21" s="49" t="s">
        <v>1115</v>
      </c>
      <c r="D21" s="49" t="str">
        <f>IF(C21="","",VLOOKUP(C21,FAMILLEDESIGNATION,2,FALSE))</f>
        <v>VIP</v>
      </c>
      <c r="E21" s="54" t="s">
        <v>1387</v>
      </c>
      <c r="F21" s="49" t="s">
        <v>1344</v>
      </c>
      <c r="G21" s="49" t="str">
        <f>IF(C21="","",VLOOKUP(C21,FAMILLEDESIGNATION,3,FALSE))</f>
        <v>Interface</v>
      </c>
      <c r="H21" s="49" t="s">
        <v>1388</v>
      </c>
      <c r="I21" s="49"/>
      <c r="J21" s="49"/>
      <c r="K21" s="75"/>
      <c r="L21" s="73">
        <v>41736</v>
      </c>
      <c r="M21" s="49">
        <f ca="1">IF($AN21="","0",IF(AND($AN21&lt;&gt;"",$AQ21=""),TODAY()-$AN21,$AQ21-$AN21))</f>
        <v>80</v>
      </c>
      <c r="N21" s="49">
        <f>IF($V21="","",IF(OR($V21="STELIA AEROSPACE",$V21="AMIRI FLIGHT",$V21="QATAR AIRWAYS"),15,20))</f>
        <v>20</v>
      </c>
      <c r="O21" s="49" t="str">
        <f>IF($HD21="","",$HD21-$L21)</f>
        <v/>
      </c>
      <c r="P21" s="49" t="str">
        <f ca="1">IF(OR($HD21="",$M21=""),"",($HD21-$L21)-$M21)</f>
        <v/>
      </c>
      <c r="Q21" s="49">
        <f ca="1">IF($R21="","",IF($HD21="",TODAY()-$R21,$HD21-$R21))</f>
        <v>1888</v>
      </c>
      <c r="R21" s="73">
        <f>IF($L21="","",IF(OR($V21="STELIA AEROSPACE",$V21="QATAR AIRWAYS",$V21="AMIRI FLIGHT"),$L21+15,IF($V21="PGA",20+$L21,$L21+20)))</f>
        <v>41756</v>
      </c>
      <c r="S21" s="49">
        <f ca="1">IF($R21="","",IF($HD21="",TODAY()-$R21-$M21,$HD21-$R21-$M21))</f>
        <v>1808</v>
      </c>
      <c r="T21" s="49"/>
      <c r="U21" s="75"/>
      <c r="V21" s="49" t="s">
        <v>263</v>
      </c>
      <c r="W21" s="76"/>
      <c r="X21" s="73">
        <v>41736</v>
      </c>
      <c r="Y21" s="49" t="s">
        <v>75</v>
      </c>
      <c r="Z21" s="49" t="s">
        <v>59</v>
      </c>
      <c r="AA21" s="49" t="s">
        <v>34</v>
      </c>
      <c r="AB21" s="49"/>
      <c r="AC21" s="49" t="s">
        <v>325</v>
      </c>
      <c r="AD21" s="49" t="s">
        <v>37</v>
      </c>
      <c r="AE21" s="49"/>
      <c r="AF21" s="49"/>
      <c r="AG21" s="73"/>
      <c r="AH21" s="49" t="s">
        <v>38</v>
      </c>
      <c r="AI21" s="49"/>
      <c r="AJ21" s="49"/>
      <c r="AK21" s="74" t="s">
        <v>78</v>
      </c>
      <c r="AL21" s="49" t="s">
        <v>68</v>
      </c>
      <c r="AM21" s="49" t="s">
        <v>1391</v>
      </c>
      <c r="AN21" s="73">
        <v>43564</v>
      </c>
      <c r="AO21" s="73">
        <v>43607</v>
      </c>
      <c r="AP21" s="49" t="s">
        <v>1389</v>
      </c>
      <c r="AQ21" s="73"/>
      <c r="AR21" s="73"/>
      <c r="AS21" s="73"/>
      <c r="AT21" s="73"/>
      <c r="AU21" s="77"/>
      <c r="AV21" s="49" t="s">
        <v>1368</v>
      </c>
      <c r="AW21" s="49"/>
      <c r="AX21" s="49"/>
      <c r="AY21" s="49"/>
      <c r="AZ21" s="73"/>
      <c r="BA21" s="73"/>
      <c r="BB21" s="77"/>
      <c r="BC21" s="62" t="s">
        <v>1347</v>
      </c>
      <c r="BD21" s="54"/>
      <c r="BE21" s="54"/>
      <c r="BF21" s="54"/>
      <c r="BG21" s="54"/>
      <c r="BH21" s="54"/>
      <c r="BI21" s="49" t="s">
        <v>325</v>
      </c>
      <c r="BJ21" s="78" t="s">
        <v>1345</v>
      </c>
      <c r="BK21" s="78" t="s">
        <v>1369</v>
      </c>
      <c r="BL21" s="78">
        <v>11</v>
      </c>
      <c r="BM21" s="49" t="s">
        <v>1393</v>
      </c>
      <c r="BN21" s="49" t="s">
        <v>41</v>
      </c>
      <c r="BO21" s="79">
        <f>IF($D21="","",VLOOKUP($D21,TEMPS,2,FALSE))</f>
        <v>2</v>
      </c>
      <c r="BP21" s="49">
        <v>2</v>
      </c>
      <c r="BQ21" s="80">
        <v>43602</v>
      </c>
      <c r="BR21" s="62" t="s">
        <v>85</v>
      </c>
      <c r="BS21" s="81" t="str">
        <f>VLOOKUP(C21,[1]regroupement!$A:$A,1,FALSE)</f>
        <v>P30747</v>
      </c>
      <c r="BT21" s="73"/>
      <c r="BU21" s="77"/>
      <c r="BV21" s="73" t="s">
        <v>74</v>
      </c>
      <c r="BW21" s="55"/>
      <c r="BX21" s="55"/>
      <c r="BY21" s="56"/>
      <c r="BZ21" s="57"/>
      <c r="CA21" s="57" t="s">
        <v>1392</v>
      </c>
      <c r="CB21" s="73"/>
      <c r="CC21" s="49" t="str">
        <f>IF(IF(AND($BV21="MANQUANT",$CD21=""),"MANQUANT"&amp;IF(AND(AN21&lt;&gt;"",AQ21="")," CLIENT",""),IF(AND($BV21="MANQUANT",$CD21&lt;&gt;""),$BV21&amp;" "&amp;$CD21 &amp;IF(AND(AN21&lt;&gt;"",AQ21="")," CLIENT",""),IF(OR($BV21="MANQUANT",$BV21="FAIT/COMPLET",$BV21="A FAIRE",$BV21=""),CD21&amp;IF(AND(AN21&lt;&gt;"",AQ21="")," CLIENT",""),"")))=0,"",IF(AND($BV21="MANQUANT",$CD21=""),"MANQUANT"&amp;IF(AND(AN21&lt;&gt;"",AQ21="")," CLIENT",""),IF(AND($BV21="MANQUANT",$CD21&lt;&gt;""),$BV21&amp;" "&amp;$CD21 &amp;IF(AND(AN21&lt;&gt;"",AQ21="")," CLIENT",""),IF(OR($BV21="MANQUANT",$BV21="FAIT/COMPLET",$BV21="A FAIRE",$BV21=""),$CD21&amp;IF(AND(AN21&lt;&gt;"",AQ21="")," CLIENT",""),""))))</f>
        <v xml:space="preserve"> CLIENT</v>
      </c>
      <c r="CD21" s="74"/>
      <c r="CE21" s="77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49"/>
      <c r="DB21" s="49"/>
      <c r="DC21" s="49"/>
      <c r="DD21" s="49"/>
      <c r="DE21" s="49"/>
      <c r="DF21" s="49"/>
      <c r="DG21" s="49"/>
      <c r="DH21" s="49"/>
      <c r="DI21" s="49"/>
      <c r="DJ21" s="49"/>
      <c r="DK21" s="49"/>
      <c r="DL21" s="49"/>
      <c r="DM21" s="49"/>
      <c r="DN21" s="49"/>
      <c r="DO21" s="49"/>
      <c r="DP21" s="49"/>
      <c r="DQ21" s="49"/>
      <c r="DR21" s="49"/>
      <c r="DS21" s="49"/>
      <c r="DT21" s="49"/>
      <c r="DU21" s="49"/>
      <c r="DV21" s="49"/>
      <c r="DW21" s="49"/>
      <c r="DX21" s="49"/>
      <c r="DY21" s="49"/>
      <c r="DZ21" s="49"/>
      <c r="EA21" s="49"/>
      <c r="EB21" s="49"/>
      <c r="EC21" s="49"/>
      <c r="ED21" s="49"/>
      <c r="EE21" s="49"/>
      <c r="EF21" s="49"/>
      <c r="EG21" s="49"/>
      <c r="EH21" s="49"/>
      <c r="EI21" s="49"/>
      <c r="EJ21" s="49"/>
      <c r="EK21" s="49"/>
      <c r="EL21" s="49"/>
      <c r="EM21" s="49"/>
      <c r="EN21" s="49"/>
      <c r="EO21" s="49"/>
      <c r="EP21" s="49"/>
      <c r="EQ21" s="49"/>
      <c r="ER21" s="49"/>
      <c r="ES21" s="49"/>
      <c r="ET21" s="49"/>
      <c r="EU21" s="49"/>
      <c r="EV21" s="49"/>
      <c r="EW21" s="49"/>
      <c r="EX21" s="49"/>
      <c r="EY21" s="49"/>
      <c r="EZ21" s="49"/>
      <c r="FA21" s="49"/>
      <c r="FB21" s="49"/>
      <c r="FC21" s="49"/>
      <c r="FD21" s="49"/>
      <c r="FE21" s="49"/>
      <c r="FF21" s="49"/>
      <c r="FG21" s="49"/>
      <c r="FH21" s="49"/>
      <c r="FI21" s="49"/>
      <c r="FJ21" s="49"/>
      <c r="FK21" s="49"/>
      <c r="FL21" s="49"/>
      <c r="FM21" s="49"/>
      <c r="FN21" s="49"/>
      <c r="FO21" s="49"/>
      <c r="FP21" s="49"/>
      <c r="FQ21" s="49"/>
      <c r="FR21" s="49" t="s">
        <v>1395</v>
      </c>
      <c r="FS21" s="82">
        <f>IF($D21="","",VLOOKUP($D21,TEMPS,3,FALSE))</f>
        <v>4</v>
      </c>
      <c r="FT21" s="61">
        <v>0</v>
      </c>
      <c r="FU21" s="80">
        <v>43602</v>
      </c>
      <c r="FV21" s="62" t="s">
        <v>85</v>
      </c>
      <c r="FW21" s="49"/>
      <c r="FX21" s="49"/>
      <c r="FY21" s="49"/>
      <c r="FZ21" s="77"/>
      <c r="GA21" s="62" t="s">
        <v>85</v>
      </c>
      <c r="GB21" s="82">
        <f>IF($D21="","",VLOOKUP($D21,TEMPS,4, FALSE))</f>
        <v>2</v>
      </c>
      <c r="GC21" s="49">
        <v>2</v>
      </c>
      <c r="GD21" s="80">
        <v>43602</v>
      </c>
      <c r="GE21" s="49"/>
      <c r="GF21" s="49"/>
      <c r="GG21" s="77"/>
      <c r="GH21" s="49" t="str">
        <f>IF($AE21="","",$AE21)</f>
        <v/>
      </c>
      <c r="GI21" s="81" t="str">
        <f>C21</f>
        <v>P30747</v>
      </c>
      <c r="GJ21" s="49" t="str">
        <f>F21</f>
        <v>A</v>
      </c>
      <c r="GK21" s="81" t="str">
        <f>E21</f>
        <v>12061400234</v>
      </c>
      <c r="GL21" s="49" t="s">
        <v>1394</v>
      </c>
      <c r="GM21" s="78" t="s">
        <v>325</v>
      </c>
      <c r="GN21" s="78" t="s">
        <v>1345</v>
      </c>
      <c r="GO21" s="78" t="s">
        <v>1369</v>
      </c>
      <c r="GP21" s="78">
        <v>186</v>
      </c>
      <c r="GQ21" s="49"/>
      <c r="GR21" s="49"/>
      <c r="GS21" s="77"/>
      <c r="GT21" s="49"/>
      <c r="GU21" s="49"/>
      <c r="GV21" s="49"/>
      <c r="GW21" s="49"/>
      <c r="GX21" s="77"/>
      <c r="GY21" s="83">
        <v>43605</v>
      </c>
      <c r="GZ21" s="73"/>
      <c r="HA21" s="49"/>
      <c r="HB21" s="77"/>
      <c r="HC21" s="49"/>
      <c r="HD21" s="73"/>
      <c r="HE21" s="58">
        <f>IF($A21="","",IF($HD21="",1,DATE(YEAR($HD21),MONTH($HD21),1)))</f>
        <v>1</v>
      </c>
      <c r="HF21" s="73"/>
      <c r="HG21" s="49"/>
      <c r="HH21" s="77"/>
      <c r="HI21" s="49"/>
      <c r="HJ21" s="49"/>
      <c r="HK21" s="49"/>
      <c r="HL21" s="77"/>
      <c r="HM21" s="49" t="str">
        <f ca="1">IF($Q21="","",IF(AND($HD21="",$Q21=0),"On Progress",IF(AND($HD21&lt;&gt;"",$HD21&gt;$R21),"Late",IF(AND($HD21&lt;&gt;"",$HD21&lt;$R21),"On Time",IF(AND($HD21&lt;&gt;"",$HD21=$R21),"On Time",IF(AND($HD21="",$R21&gt;TODAY()),"On Progress","Late"))))))</f>
        <v>Late</v>
      </c>
      <c r="HN21" s="49">
        <f>IF($L21 ="","",WEEKNUM($L21,2)-1)</f>
        <v>14</v>
      </c>
      <c r="HO21" s="49" t="str">
        <f>IF($HD21 ="","",WEEKNUM($HD21,2)-1)</f>
        <v/>
      </c>
      <c r="HP21" s="58">
        <f>IF($L21="","",DATE(YEAR($L21),MONTH($L21),1))</f>
        <v>41730</v>
      </c>
      <c r="HQ21" s="49" t="str">
        <f>IF(OR($L21="",$BQ21="",$FU21="",$GD21="",$HD21="",$AN21="",$AQ21="",$HF21=""),"",IF($AN21&lt;$BQ21,"pb date DEVIS",IF($AN21&gt;$AQ21,"pb date ACCORD CLIENT",IF($L21&gt;$BQ21,"pb date DIAG",IF($BQ21&gt;$FU21,"pb date REPAR",IF($FU21&gt;$GD21,"pb date CONTRÔLE",IF($GD21&gt;$HD21,"pb date BL",IF($HD21&gt;$HF21,"pb date d'ENLVMT",""))))))))</f>
        <v/>
      </c>
      <c r="HR21" s="49">
        <f>IF(OR($GD21="",$AN21=""),"",IF($GD21&lt;&gt;"",(IF($AN21&gt;$GD21,0,$FU21-$BQ21))))</f>
        <v>0</v>
      </c>
      <c r="HS21" s="49">
        <f>IFERROR(IF(HD21="",IF(GD21="",GB21,0)+IF(FU21="",FS21,0)+IF(BQ21="",BO21,0),""),"")</f>
        <v>0</v>
      </c>
      <c r="HT21" s="49" t="str">
        <f>IFERROR(IF(HD21="",IF(BQ21="",BO21,""),""),"")</f>
        <v/>
      </c>
      <c r="HU21" s="49" t="str">
        <f>IFERROR(IF(HD21="",IF(FU21="",FS21,""),""),"")</f>
        <v/>
      </c>
      <c r="HV21" s="49" t="str">
        <f>IFERROR(IF(HD21="",IF(GD21="",GB21,""),""),"")</f>
        <v/>
      </c>
      <c r="HW21" s="73">
        <f>IF($L21&lt;&gt;"",IF($BQ21&lt;&gt;"",$BQ21,7+$L21),"")</f>
        <v>43602</v>
      </c>
      <c r="HX21" s="73">
        <f>IF($L21&lt;&gt;"",IF($AN21&lt;&gt;"",$AN21,5+$HW21),"")</f>
        <v>43564</v>
      </c>
      <c r="HY21" s="73">
        <f>IF(ISERROR(SEARCH("manqu",$BV21)),IF($L21&lt;&gt;"",IF($FU21&lt;&gt;"",$FU21,$HX21+2),""),"")</f>
        <v>43602</v>
      </c>
      <c r="HZ21" s="73">
        <f>IF(ISERROR(SEARCH("manqu",$BV21)),IF($L21&lt;&gt;"",IF($GD21&lt;&gt;"",$GD21,1+$HY21),""),"")</f>
        <v>43602</v>
      </c>
      <c r="IA21" s="73">
        <f>IF(ISERROR(SEARCH("manqu",$BV21)),IF($L21&lt;&gt;"",IF($GY21&lt;&gt;"",$GY21,$HZ21+3),""),"")</f>
        <v>43605</v>
      </c>
      <c r="IB21" s="73">
        <f>IF(ISERROR(SEARCH("manqu",$BV21)),IF($L21&lt;&gt;"",IF($HD21&lt;&gt;"",$HD21,$IA21+2),""),"")</f>
        <v>43607</v>
      </c>
      <c r="IC21" s="49" t="str">
        <f ca="1">IF($S21="","",IF(AND($HD21="",$S21=0),"On Progress",IF(AND($HD21&lt;&gt;"",$HD21&gt;$R21+$M21),"Late",IF(AND($HD21&lt;&gt;"",$HD21&lt;$R21+$M21),"On Time",IF(AND($HD21&lt;&gt;"",$HD21=$R21+$M21),"On Time",IF(AND($HD21="",$R21+$M21&gt;TODAY()),"On Progress","Late"))))))</f>
        <v>Late</v>
      </c>
      <c r="ID21" s="49"/>
      <c r="IE21" s="77"/>
      <c r="IF21" s="52"/>
      <c r="IG21" s="52"/>
      <c r="IH21" s="52"/>
      <c r="II21" s="49"/>
      <c r="IJ21" s="49"/>
      <c r="IK21" s="49"/>
      <c r="IL21" s="57"/>
      <c r="IM21" s="57"/>
      <c r="IN21" s="49"/>
      <c r="IO21" s="49"/>
      <c r="IP21" s="119"/>
    </row>
    <row r="22" spans="1:250" s="121" customFormat="1" ht="409.6" thickBot="1" x14ac:dyDescent="0.35">
      <c r="A22" s="133" t="s">
        <v>1562</v>
      </c>
      <c r="B22" s="86" t="s">
        <v>1487</v>
      </c>
      <c r="C22" s="91" t="s">
        <v>1562</v>
      </c>
      <c r="D22" s="86" t="s">
        <v>1488</v>
      </c>
      <c r="E22" s="91" t="s">
        <v>1562</v>
      </c>
      <c r="F22" s="91" t="s">
        <v>1562</v>
      </c>
      <c r="G22" s="86" t="s">
        <v>1489</v>
      </c>
      <c r="H22" s="91" t="s">
        <v>1562</v>
      </c>
      <c r="I22" s="91"/>
      <c r="J22" s="91"/>
      <c r="K22" s="122" t="s">
        <v>1230</v>
      </c>
      <c r="L22" s="91" t="s">
        <v>1562</v>
      </c>
      <c r="M22" s="86" t="s">
        <v>1490</v>
      </c>
      <c r="N22" s="86" t="s">
        <v>1491</v>
      </c>
      <c r="O22" s="86" t="s">
        <v>1492</v>
      </c>
      <c r="P22" s="86" t="s">
        <v>1493</v>
      </c>
      <c r="Q22" s="86" t="s">
        <v>1494</v>
      </c>
      <c r="R22" s="87" t="s">
        <v>1495</v>
      </c>
      <c r="S22" s="86" t="s">
        <v>1496</v>
      </c>
      <c r="T22" s="91"/>
      <c r="U22" s="122" t="s">
        <v>1238</v>
      </c>
      <c r="V22" s="91" t="s">
        <v>1497</v>
      </c>
      <c r="W22" s="91" t="s">
        <v>1562</v>
      </c>
      <c r="X22" s="91" t="s">
        <v>1562</v>
      </c>
      <c r="Y22" s="91" t="s">
        <v>1497</v>
      </c>
      <c r="Z22" s="91" t="s">
        <v>1497</v>
      </c>
      <c r="AA22" s="91" t="s">
        <v>1497</v>
      </c>
      <c r="AB22" s="91" t="s">
        <v>1562</v>
      </c>
      <c r="AC22" s="91" t="s">
        <v>1497</v>
      </c>
      <c r="AD22" s="91" t="s">
        <v>1497</v>
      </c>
      <c r="AE22" s="91" t="s">
        <v>1562</v>
      </c>
      <c r="AF22" s="91" t="s">
        <v>1562</v>
      </c>
      <c r="AG22" s="91" t="s">
        <v>1562</v>
      </c>
      <c r="AH22" s="91" t="s">
        <v>1497</v>
      </c>
      <c r="AI22" s="91" t="s">
        <v>1562</v>
      </c>
      <c r="AJ22" s="91" t="s">
        <v>1562</v>
      </c>
      <c r="AK22" s="91" t="s">
        <v>1497</v>
      </c>
      <c r="AL22" s="91" t="s">
        <v>1497</v>
      </c>
      <c r="AM22" s="91" t="s">
        <v>1562</v>
      </c>
      <c r="AN22" s="91" t="s">
        <v>1562</v>
      </c>
      <c r="AO22" s="91" t="s">
        <v>1562</v>
      </c>
      <c r="AP22" s="91" t="s">
        <v>1562</v>
      </c>
      <c r="AQ22" s="91" t="s">
        <v>1562</v>
      </c>
      <c r="AR22" s="91" t="s">
        <v>1562</v>
      </c>
      <c r="AS22" s="91"/>
      <c r="AT22" s="91"/>
      <c r="AU22" s="122" t="s">
        <v>1262</v>
      </c>
      <c r="AV22" s="91" t="s">
        <v>1562</v>
      </c>
      <c r="AW22" s="91" t="s">
        <v>1562</v>
      </c>
      <c r="AX22" s="91" t="s">
        <v>1562</v>
      </c>
      <c r="AY22" s="91" t="s">
        <v>1562</v>
      </c>
      <c r="AZ22" s="91" t="s">
        <v>1562</v>
      </c>
      <c r="BA22" s="91" t="s">
        <v>1562</v>
      </c>
      <c r="BB22" s="122" t="s">
        <v>1267</v>
      </c>
      <c r="BC22" s="91" t="s">
        <v>1562</v>
      </c>
      <c r="BD22" s="91" t="s">
        <v>1562</v>
      </c>
      <c r="BE22" s="91" t="s">
        <v>1562</v>
      </c>
      <c r="BF22" s="91" t="s">
        <v>1562</v>
      </c>
      <c r="BG22" s="91" t="s">
        <v>1562</v>
      </c>
      <c r="BH22" s="91" t="s">
        <v>1562</v>
      </c>
      <c r="BI22" s="91" t="s">
        <v>1497</v>
      </c>
      <c r="BJ22" s="91" t="s">
        <v>1562</v>
      </c>
      <c r="BK22" s="91" t="s">
        <v>1562</v>
      </c>
      <c r="BL22" s="91" t="s">
        <v>1562</v>
      </c>
      <c r="BM22" s="91" t="s">
        <v>1562</v>
      </c>
      <c r="BN22" s="91" t="s">
        <v>1497</v>
      </c>
      <c r="BO22" s="88" t="s">
        <v>1498</v>
      </c>
      <c r="BP22" s="91" t="s">
        <v>1562</v>
      </c>
      <c r="BQ22" s="91" t="s">
        <v>1562</v>
      </c>
      <c r="BR22" s="91" t="s">
        <v>1497</v>
      </c>
      <c r="BS22" s="89" t="s">
        <v>1499</v>
      </c>
      <c r="BT22" s="91"/>
      <c r="BU22" s="124" t="s">
        <v>1284</v>
      </c>
      <c r="BV22" s="91" t="s">
        <v>1497</v>
      </c>
      <c r="BW22" s="91" t="s">
        <v>1562</v>
      </c>
      <c r="BX22" s="91" t="s">
        <v>1562</v>
      </c>
      <c r="BY22" s="91" t="s">
        <v>1562</v>
      </c>
      <c r="BZ22" s="91" t="s">
        <v>1562</v>
      </c>
      <c r="CA22" s="91" t="s">
        <v>1562</v>
      </c>
      <c r="CB22" s="91" t="s">
        <v>1562</v>
      </c>
      <c r="CC22" s="86" t="s">
        <v>1500</v>
      </c>
      <c r="CD22" s="91" t="s">
        <v>1497</v>
      </c>
      <c r="CE22" s="125" t="s">
        <v>32</v>
      </c>
      <c r="CF22" s="91" t="s">
        <v>1562</v>
      </c>
      <c r="CG22" s="91" t="s">
        <v>1562</v>
      </c>
      <c r="CH22" s="91" t="s">
        <v>1562</v>
      </c>
      <c r="CI22" s="91" t="s">
        <v>1562</v>
      </c>
      <c r="CJ22" s="91" t="s">
        <v>1562</v>
      </c>
      <c r="CK22" s="91" t="s">
        <v>1562</v>
      </c>
      <c r="CL22" s="91" t="s">
        <v>1562</v>
      </c>
      <c r="CM22" s="91" t="s">
        <v>1562</v>
      </c>
      <c r="CN22" s="91" t="s">
        <v>1562</v>
      </c>
      <c r="CO22" s="91" t="s">
        <v>1562</v>
      </c>
      <c r="CP22" s="91" t="s">
        <v>1562</v>
      </c>
      <c r="CQ22" s="91" t="s">
        <v>1562</v>
      </c>
      <c r="CR22" s="91" t="s">
        <v>1562</v>
      </c>
      <c r="CS22" s="91" t="s">
        <v>1562</v>
      </c>
      <c r="CT22" s="91" t="s">
        <v>1562</v>
      </c>
      <c r="CU22" s="91" t="s">
        <v>1562</v>
      </c>
      <c r="CV22" s="91" t="s">
        <v>1562</v>
      </c>
      <c r="CW22" s="91" t="s">
        <v>1562</v>
      </c>
      <c r="CX22" s="91" t="s">
        <v>1562</v>
      </c>
      <c r="CY22" s="91" t="s">
        <v>1562</v>
      </c>
      <c r="CZ22" s="91" t="s">
        <v>1562</v>
      </c>
      <c r="DA22" s="91" t="s">
        <v>1562</v>
      </c>
      <c r="DB22" s="91" t="s">
        <v>1562</v>
      </c>
      <c r="DC22" s="91" t="s">
        <v>1562</v>
      </c>
      <c r="DD22" s="91" t="s">
        <v>1562</v>
      </c>
      <c r="DE22" s="91" t="s">
        <v>1562</v>
      </c>
      <c r="DF22" s="91" t="s">
        <v>1562</v>
      </c>
      <c r="DG22" s="91" t="s">
        <v>1562</v>
      </c>
      <c r="DH22" s="91" t="s">
        <v>1562</v>
      </c>
      <c r="DI22" s="91" t="s">
        <v>1562</v>
      </c>
      <c r="DJ22" s="91" t="s">
        <v>1562</v>
      </c>
      <c r="DK22" s="91" t="s">
        <v>1562</v>
      </c>
      <c r="DL22" s="91" t="s">
        <v>1562</v>
      </c>
      <c r="DM22" s="91" t="s">
        <v>1562</v>
      </c>
      <c r="DN22" s="91" t="s">
        <v>1562</v>
      </c>
      <c r="DO22" s="91" t="s">
        <v>1562</v>
      </c>
      <c r="DP22" s="91" t="s">
        <v>1562</v>
      </c>
      <c r="DQ22" s="91" t="s">
        <v>1562</v>
      </c>
      <c r="DR22" s="91" t="s">
        <v>1562</v>
      </c>
      <c r="DS22" s="91" t="s">
        <v>1562</v>
      </c>
      <c r="DT22" s="91" t="s">
        <v>1562</v>
      </c>
      <c r="DU22" s="91" t="s">
        <v>1562</v>
      </c>
      <c r="DV22" s="91" t="s">
        <v>1562</v>
      </c>
      <c r="DW22" s="91" t="s">
        <v>1562</v>
      </c>
      <c r="DX22" s="91" t="s">
        <v>1562</v>
      </c>
      <c r="DY22" s="91" t="s">
        <v>1562</v>
      </c>
      <c r="DZ22" s="91" t="s">
        <v>1562</v>
      </c>
      <c r="EA22" s="91" t="s">
        <v>1562</v>
      </c>
      <c r="EB22" s="91" t="s">
        <v>1562</v>
      </c>
      <c r="EC22" s="91" t="s">
        <v>1562</v>
      </c>
      <c r="ED22" s="91" t="s">
        <v>1562</v>
      </c>
      <c r="EE22" s="91" t="s">
        <v>1562</v>
      </c>
      <c r="EF22" s="91" t="s">
        <v>1562</v>
      </c>
      <c r="EG22" s="91" t="s">
        <v>1562</v>
      </c>
      <c r="EH22" s="91" t="s">
        <v>1562</v>
      </c>
      <c r="EI22" s="91" t="s">
        <v>1562</v>
      </c>
      <c r="EJ22" s="91" t="s">
        <v>1562</v>
      </c>
      <c r="EK22" s="91" t="s">
        <v>1562</v>
      </c>
      <c r="EL22" s="91" t="s">
        <v>1562</v>
      </c>
      <c r="EM22" s="91" t="s">
        <v>1562</v>
      </c>
      <c r="EN22" s="91" t="s">
        <v>1562</v>
      </c>
      <c r="EO22" s="91" t="s">
        <v>1562</v>
      </c>
      <c r="EP22" s="91" t="s">
        <v>1562</v>
      </c>
      <c r="EQ22" s="91" t="s">
        <v>1562</v>
      </c>
      <c r="ER22" s="91" t="s">
        <v>1562</v>
      </c>
      <c r="ES22" s="91" t="s">
        <v>1562</v>
      </c>
      <c r="ET22" s="91" t="s">
        <v>1562</v>
      </c>
      <c r="EU22" s="91" t="s">
        <v>1562</v>
      </c>
      <c r="EV22" s="91" t="s">
        <v>1562</v>
      </c>
      <c r="EW22" s="91" t="s">
        <v>1562</v>
      </c>
      <c r="EX22" s="91" t="s">
        <v>1562</v>
      </c>
      <c r="EY22" s="91" t="s">
        <v>1562</v>
      </c>
      <c r="EZ22" s="91" t="s">
        <v>1562</v>
      </c>
      <c r="FA22" s="91" t="s">
        <v>1562</v>
      </c>
      <c r="FB22" s="91" t="s">
        <v>1562</v>
      </c>
      <c r="FC22" s="91" t="s">
        <v>1562</v>
      </c>
      <c r="FD22" s="91" t="s">
        <v>1562</v>
      </c>
      <c r="FE22" s="91" t="s">
        <v>1562</v>
      </c>
      <c r="FF22" s="91" t="s">
        <v>1562</v>
      </c>
      <c r="FG22" s="91" t="s">
        <v>1562</v>
      </c>
      <c r="FH22" s="91" t="s">
        <v>1562</v>
      </c>
      <c r="FI22" s="91" t="s">
        <v>1562</v>
      </c>
      <c r="FJ22" s="91" t="s">
        <v>1562</v>
      </c>
      <c r="FK22" s="91" t="s">
        <v>1562</v>
      </c>
      <c r="FL22" s="91" t="s">
        <v>1562</v>
      </c>
      <c r="FM22" s="91" t="s">
        <v>1562</v>
      </c>
      <c r="FN22" s="91" t="s">
        <v>1562</v>
      </c>
      <c r="FO22" s="91" t="s">
        <v>1562</v>
      </c>
      <c r="FP22" s="91" t="s">
        <v>1562</v>
      </c>
      <c r="FQ22" s="91" t="s">
        <v>1562</v>
      </c>
      <c r="FR22" s="91" t="s">
        <v>1562</v>
      </c>
      <c r="FS22" s="88" t="s">
        <v>1501</v>
      </c>
      <c r="FT22" s="91" t="s">
        <v>1562</v>
      </c>
      <c r="FU22" s="91" t="s">
        <v>1562</v>
      </c>
      <c r="FV22" s="91" t="s">
        <v>1497</v>
      </c>
      <c r="FW22" s="91" t="s">
        <v>1562</v>
      </c>
      <c r="FX22" s="91"/>
      <c r="FY22" s="91"/>
      <c r="FZ22" s="124" t="s">
        <v>1297</v>
      </c>
      <c r="GA22" s="91" t="s">
        <v>1497</v>
      </c>
      <c r="GB22" s="88" t="s">
        <v>1502</v>
      </c>
      <c r="GC22" s="91" t="s">
        <v>1562</v>
      </c>
      <c r="GD22" s="91" t="s">
        <v>1562</v>
      </c>
      <c r="GE22" s="91"/>
      <c r="GF22" s="91"/>
      <c r="GG22" s="124" t="s">
        <v>1302</v>
      </c>
      <c r="GH22" s="86" t="s">
        <v>1503</v>
      </c>
      <c r="GI22" s="89" t="s">
        <v>1504</v>
      </c>
      <c r="GJ22" s="86" t="s">
        <v>1505</v>
      </c>
      <c r="GK22" s="89" t="s">
        <v>1506</v>
      </c>
      <c r="GL22" s="91" t="s">
        <v>1562</v>
      </c>
      <c r="GM22" s="91" t="s">
        <v>1562</v>
      </c>
      <c r="GN22" s="91" t="s">
        <v>1562</v>
      </c>
      <c r="GO22" s="91" t="s">
        <v>1562</v>
      </c>
      <c r="GP22" s="91" t="s">
        <v>1562</v>
      </c>
      <c r="GQ22" s="91"/>
      <c r="GR22" s="91"/>
      <c r="GS22" s="122" t="s">
        <v>1312</v>
      </c>
      <c r="GT22" s="91" t="s">
        <v>1562</v>
      </c>
      <c r="GU22" s="91" t="s">
        <v>1562</v>
      </c>
      <c r="GV22" s="91"/>
      <c r="GW22" s="91"/>
      <c r="GX22" s="122" t="s">
        <v>1315</v>
      </c>
      <c r="GY22" s="91" t="s">
        <v>1562</v>
      </c>
      <c r="GZ22" s="91"/>
      <c r="HA22" s="91"/>
      <c r="HB22" s="124" t="s">
        <v>1317</v>
      </c>
      <c r="HC22" s="91" t="s">
        <v>1562</v>
      </c>
      <c r="HD22" s="91" t="s">
        <v>1562</v>
      </c>
      <c r="HE22" s="90" t="s">
        <v>1507</v>
      </c>
      <c r="HF22" s="91" t="s">
        <v>1562</v>
      </c>
      <c r="HG22" s="91"/>
      <c r="HH22" s="124" t="s">
        <v>1320</v>
      </c>
      <c r="HI22" s="91" t="s">
        <v>1562</v>
      </c>
      <c r="HJ22" s="91"/>
      <c r="HK22" s="91"/>
      <c r="HL22" s="122" t="s">
        <v>1321</v>
      </c>
      <c r="HM22" s="86" t="s">
        <v>1508</v>
      </c>
      <c r="HN22" s="86" t="s">
        <v>1509</v>
      </c>
      <c r="HO22" s="86" t="s">
        <v>1510</v>
      </c>
      <c r="HP22" s="90" t="s">
        <v>1511</v>
      </c>
      <c r="HQ22" s="86" t="s">
        <v>1512</v>
      </c>
      <c r="HR22" s="86" t="s">
        <v>1513</v>
      </c>
      <c r="HS22" s="86" t="s">
        <v>1514</v>
      </c>
      <c r="HT22" s="86" t="s">
        <v>1515</v>
      </c>
      <c r="HU22" s="86" t="s">
        <v>1516</v>
      </c>
      <c r="HV22" s="86" t="s">
        <v>1517</v>
      </c>
      <c r="HW22" s="87" t="s">
        <v>1518</v>
      </c>
      <c r="HX22" s="87" t="s">
        <v>1519</v>
      </c>
      <c r="HY22" s="87" t="s">
        <v>1520</v>
      </c>
      <c r="HZ22" s="87" t="s">
        <v>1521</v>
      </c>
      <c r="IA22" s="87" t="s">
        <v>1522</v>
      </c>
      <c r="IB22" s="87" t="s">
        <v>1523</v>
      </c>
      <c r="IC22" s="86" t="s">
        <v>1524</v>
      </c>
      <c r="ID22" s="91"/>
      <c r="IE22" s="122" t="s">
        <v>1338</v>
      </c>
      <c r="IF22" s="91"/>
      <c r="IG22" s="91"/>
      <c r="IH22" s="91"/>
      <c r="II22" s="91"/>
      <c r="IJ22" s="91"/>
      <c r="IK22" s="91"/>
      <c r="IL22" s="91"/>
      <c r="IM22" s="91"/>
      <c r="IN22" s="91"/>
      <c r="IO22" s="134"/>
      <c r="IP22" s="120" t="s">
        <v>1343</v>
      </c>
    </row>
    <row r="23" spans="1:250" s="70" customFormat="1" ht="409.6" thickBot="1" x14ac:dyDescent="0.35">
      <c r="A23" s="127"/>
      <c r="B23" s="91" t="s">
        <v>1525</v>
      </c>
      <c r="C23" s="128"/>
      <c r="D23" s="86" t="s">
        <v>1526</v>
      </c>
      <c r="E23" s="128"/>
      <c r="F23" s="128"/>
      <c r="G23" s="86" t="s">
        <v>1527</v>
      </c>
      <c r="H23" s="128"/>
      <c r="I23" s="128"/>
      <c r="J23" s="128"/>
      <c r="K23" s="122" t="s">
        <v>1230</v>
      </c>
      <c r="L23" s="128"/>
      <c r="M23" s="91" t="s">
        <v>1528</v>
      </c>
      <c r="N23" s="91" t="s">
        <v>1529</v>
      </c>
      <c r="O23" s="91" t="s">
        <v>1530</v>
      </c>
      <c r="P23" s="91" t="s">
        <v>1531</v>
      </c>
      <c r="Q23" s="91" t="s">
        <v>1532</v>
      </c>
      <c r="R23" s="91" t="s">
        <v>1533</v>
      </c>
      <c r="S23" s="91" t="s">
        <v>1534</v>
      </c>
      <c r="T23" s="128"/>
      <c r="U23" s="122" t="s">
        <v>1238</v>
      </c>
      <c r="V23" s="91" t="s">
        <v>1497</v>
      </c>
      <c r="W23" s="128"/>
      <c r="X23" s="128"/>
      <c r="Y23" s="91" t="s">
        <v>1497</v>
      </c>
      <c r="Z23" s="91" t="s">
        <v>1497</v>
      </c>
      <c r="AA23" s="91" t="s">
        <v>1497</v>
      </c>
      <c r="AB23" s="128"/>
      <c r="AC23" s="91" t="s">
        <v>1497</v>
      </c>
      <c r="AD23" s="91" t="s">
        <v>1497</v>
      </c>
      <c r="AE23" s="128"/>
      <c r="AF23" s="128"/>
      <c r="AG23" s="128"/>
      <c r="AH23" s="91" t="s">
        <v>1497</v>
      </c>
      <c r="AI23" s="128"/>
      <c r="AJ23" s="128"/>
      <c r="AK23" s="91" t="s">
        <v>1497</v>
      </c>
      <c r="AL23" s="91" t="s">
        <v>1497</v>
      </c>
      <c r="AM23" s="128"/>
      <c r="AN23" s="128"/>
      <c r="AO23" s="128"/>
      <c r="AP23" s="128"/>
      <c r="AQ23" s="128"/>
      <c r="AR23" s="128"/>
      <c r="AS23" s="128"/>
      <c r="AT23" s="128"/>
      <c r="AU23" s="131" t="s">
        <v>1262</v>
      </c>
      <c r="AV23" s="128"/>
      <c r="AW23" s="128"/>
      <c r="AX23" s="128"/>
      <c r="AY23" s="128"/>
      <c r="AZ23" s="128"/>
      <c r="BA23" s="128"/>
      <c r="BB23" s="131" t="s">
        <v>1267</v>
      </c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86" t="s">
        <v>1535</v>
      </c>
      <c r="BP23" s="128"/>
      <c r="BQ23" s="128"/>
      <c r="BR23" s="128"/>
      <c r="BS23" s="86" t="s">
        <v>1536</v>
      </c>
      <c r="BT23" s="128"/>
      <c r="BU23" s="124" t="s">
        <v>1284</v>
      </c>
      <c r="BV23" s="128"/>
      <c r="BW23" s="128"/>
      <c r="BX23" s="128"/>
      <c r="BY23" s="128"/>
      <c r="BZ23" s="128"/>
      <c r="CA23" s="128"/>
      <c r="CB23" s="128"/>
      <c r="CC23" s="91" t="s">
        <v>1537</v>
      </c>
      <c r="CD23" s="128"/>
      <c r="CE23" s="125" t="s">
        <v>32</v>
      </c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128"/>
      <c r="CQ23" s="128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/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  <c r="DQ23" s="128"/>
      <c r="DR23" s="128"/>
      <c r="DS23" s="128"/>
      <c r="DT23" s="128"/>
      <c r="DU23" s="128"/>
      <c r="DV23" s="128"/>
      <c r="DW23" s="128"/>
      <c r="DX23" s="128"/>
      <c r="DY23" s="128"/>
      <c r="DZ23" s="128"/>
      <c r="EA23" s="128"/>
      <c r="EB23" s="128"/>
      <c r="EC23" s="128"/>
      <c r="ED23" s="128"/>
      <c r="EE23" s="128"/>
      <c r="EF23" s="128"/>
      <c r="EG23" s="128"/>
      <c r="EH23" s="128"/>
      <c r="EI23" s="128"/>
      <c r="EJ23" s="128"/>
      <c r="EK23" s="128"/>
      <c r="EL23" s="128"/>
      <c r="EM23" s="128"/>
      <c r="EN23" s="128"/>
      <c r="EO23" s="128"/>
      <c r="EP23" s="128"/>
      <c r="EQ23" s="128"/>
      <c r="ER23" s="128"/>
      <c r="ES23" s="128"/>
      <c r="ET23" s="128"/>
      <c r="EU23" s="128"/>
      <c r="EV23" s="128"/>
      <c r="EW23" s="128"/>
      <c r="EX23" s="128"/>
      <c r="EY23" s="128"/>
      <c r="EZ23" s="128"/>
      <c r="FA23" s="128"/>
      <c r="FB23" s="128"/>
      <c r="FC23" s="128"/>
      <c r="FD23" s="128"/>
      <c r="FE23" s="128"/>
      <c r="FF23" s="128"/>
      <c r="FG23" s="128"/>
      <c r="FH23" s="128"/>
      <c r="FI23" s="128"/>
      <c r="FJ23" s="128"/>
      <c r="FK23" s="128"/>
      <c r="FL23" s="128"/>
      <c r="FM23" s="128"/>
      <c r="FN23" s="128"/>
      <c r="FO23" s="128"/>
      <c r="FP23" s="128"/>
      <c r="FQ23" s="128"/>
      <c r="FR23" s="128"/>
      <c r="FS23" s="86" t="s">
        <v>1538</v>
      </c>
      <c r="FT23" s="128"/>
      <c r="FU23" s="128"/>
      <c r="FV23" s="128"/>
      <c r="FW23" s="128"/>
      <c r="FX23" s="128"/>
      <c r="FY23" s="128"/>
      <c r="FZ23" s="124" t="s">
        <v>1297</v>
      </c>
      <c r="GA23" s="128"/>
      <c r="GB23" s="86" t="s">
        <v>1539</v>
      </c>
      <c r="GC23" s="128"/>
      <c r="GD23" s="128"/>
      <c r="GE23" s="128"/>
      <c r="GF23" s="128"/>
      <c r="GG23" s="124" t="s">
        <v>1302</v>
      </c>
      <c r="GH23" s="129" t="s">
        <v>1540</v>
      </c>
      <c r="GI23" s="129" t="s">
        <v>1541</v>
      </c>
      <c r="GJ23" s="129" t="s">
        <v>1542</v>
      </c>
      <c r="GK23" s="129" t="s">
        <v>1543</v>
      </c>
      <c r="GL23" s="128"/>
      <c r="GM23" s="128"/>
      <c r="GN23" s="128"/>
      <c r="GO23" s="128"/>
      <c r="GP23" s="128"/>
      <c r="GQ23" s="128"/>
      <c r="GR23" s="128"/>
      <c r="GS23" s="122" t="s">
        <v>1312</v>
      </c>
      <c r="GT23" s="128"/>
      <c r="GU23" s="128"/>
      <c r="GV23" s="128"/>
      <c r="GW23" s="128"/>
      <c r="GX23" s="122" t="s">
        <v>1315</v>
      </c>
      <c r="GY23" s="128"/>
      <c r="GZ23" s="128"/>
      <c r="HA23" s="128"/>
      <c r="HB23" s="124" t="s">
        <v>1317</v>
      </c>
      <c r="HC23" s="128"/>
      <c r="HD23" s="128"/>
      <c r="HE23" s="86" t="s">
        <v>1544</v>
      </c>
      <c r="HF23" s="128"/>
      <c r="HG23" s="128"/>
      <c r="HH23" s="124" t="s">
        <v>1320</v>
      </c>
      <c r="HI23" s="128"/>
      <c r="HJ23" s="128"/>
      <c r="HK23" s="128"/>
      <c r="HL23" s="128"/>
      <c r="HM23" s="91" t="s">
        <v>1560</v>
      </c>
      <c r="HN23" s="91" t="s">
        <v>1545</v>
      </c>
      <c r="HO23" s="91" t="s">
        <v>1546</v>
      </c>
      <c r="HP23" s="91" t="s">
        <v>1547</v>
      </c>
      <c r="HQ23" s="91" t="s">
        <v>1548</v>
      </c>
      <c r="HR23" s="91" t="s">
        <v>1549</v>
      </c>
      <c r="HS23" s="91" t="s">
        <v>1550</v>
      </c>
      <c r="HT23" s="91" t="s">
        <v>1551</v>
      </c>
      <c r="HU23" s="91" t="s">
        <v>1552</v>
      </c>
      <c r="HV23" s="91" t="s">
        <v>1553</v>
      </c>
      <c r="HW23" s="91" t="s">
        <v>1554</v>
      </c>
      <c r="HX23" s="91" t="s">
        <v>1555</v>
      </c>
      <c r="HY23" s="91" t="s">
        <v>1556</v>
      </c>
      <c r="HZ23" s="91" t="s">
        <v>1557</v>
      </c>
      <c r="IA23" s="91" t="s">
        <v>1558</v>
      </c>
      <c r="IB23" s="91" t="s">
        <v>1559</v>
      </c>
      <c r="IC23" s="91" t="s">
        <v>1561</v>
      </c>
      <c r="ID23" s="128"/>
      <c r="IE23" s="122" t="s">
        <v>1338</v>
      </c>
      <c r="IF23" s="128"/>
      <c r="IG23" s="128"/>
      <c r="IH23" s="128"/>
      <c r="II23" s="128"/>
      <c r="IJ23" s="128"/>
      <c r="IK23" s="128"/>
      <c r="IL23" s="128"/>
      <c r="IM23" s="128"/>
      <c r="IN23" s="128"/>
      <c r="IO23" s="128"/>
      <c r="IP23" s="130" t="s">
        <v>1343</v>
      </c>
    </row>
  </sheetData>
  <customSheetViews>
    <customSheetView guid="{75CF0FD7-CA94-46BC-90EC-734C5DB63123}">
      <selection activeCell="F6" sqref="F6"/>
      <pageMargins left="0.7" right="0.7" top="0.75" bottom="0.75" header="0.3" footer="0.3"/>
    </customSheetView>
    <customSheetView guid="{3E1E3DA4-ADDD-48A2-96B0-71AC80922D81}">
      <selection activeCell="F6" sqref="F6"/>
      <pageMargins left="0.7" right="0.7" top="0.75" bottom="0.75" header="0.3" footer="0.3"/>
    </customSheetView>
    <customSheetView guid="{E78D0C89-85FC-4FC2-B0F1-2396E0970B7F}" showPageBreaks="1">
      <selection activeCell="F6" sqref="F6"/>
      <pageMargins left="0.7" right="0.7" top="0.75" bottom="0.75" header="0.3" footer="0.3"/>
      <pageSetup paperSize="9" orientation="portrait" horizontalDpi="4294967294" verticalDpi="4294967294" r:id="rId1"/>
    </customSheetView>
    <customSheetView guid="{B4CAEC8A-2F62-4622-B41D-E543D429815F}">
      <selection activeCell="F6" sqref="F6"/>
      <pageMargins left="0.7" right="0.7" top="0.75" bottom="0.75" header="0.3" footer="0.3"/>
    </customSheetView>
    <customSheetView guid="{2149E9B7-4BE4-4BE0-A5D8-6E0C12A2DFB1}" showPageBreaks="1">
      <selection activeCell="F6" sqref="F6"/>
      <pageMargins left="0.7" right="0.7" top="0.75" bottom="0.75" header="0.3" footer="0.3"/>
      <pageSetup paperSize="9" orientation="portrait" r:id="rId2"/>
    </customSheetView>
    <customSheetView guid="{959FFF86-C011-49AD-A7BF-0CF802ED637A}" showPageBreaks="1">
      <selection activeCell="F6" sqref="F6"/>
      <pageMargins left="0.7" right="0.7" top="0.75" bottom="0.75" header="0.3" footer="0.3"/>
      <pageSetup paperSize="9" orientation="portrait" r:id="rId3"/>
    </customSheetView>
    <customSheetView guid="{4B7DAF0E-6527-443E-A5C7-1C98A64552A9}">
      <selection activeCell="F6" sqref="F6"/>
      <pageMargins left="0.7" right="0.7" top="0.75" bottom="0.75" header="0.3" footer="0.3"/>
    </customSheetView>
    <customSheetView guid="{F1308C8D-43D2-4DF2-A30D-01995B4DF8EC}">
      <selection activeCell="F6" sqref="F6"/>
      <pageMargins left="0.7" right="0.7" top="0.75" bottom="0.75" header="0.3" footer="0.3"/>
    </customSheetView>
    <customSheetView guid="{A8AA34A6-523F-4D5B-A050-1C0E7D009F41}" showPageBreaks="1">
      <selection activeCell="F6" sqref="F6"/>
      <pageMargins left="0.7" right="0.7" top="0.75" bottom="0.75" header="0.3" footer="0.3"/>
      <pageSetup paperSize="9" orientation="portrait" r:id="rId4"/>
    </customSheetView>
    <customSheetView guid="{60341444-BACE-4FC7-B2CB-D9923C85D4CE}">
      <selection activeCell="A15" sqref="A15:XFD17"/>
      <pageMargins left="0.7" right="0.7" top="0.75" bottom="0.75" header="0.3" footer="0.3"/>
      <pageSetup paperSize="9" orientation="portrait" horizontalDpi="4294967294" verticalDpi="4294967294" r:id="rId5"/>
    </customSheetView>
    <customSheetView guid="{7F0B4089-BD67-4E5F-9C07-EE0A78410DE4}">
      <selection activeCell="A4" sqref="A4"/>
      <pageMargins left="0.7" right="0.7" top="0.75" bottom="0.75" header="0.3" footer="0.3"/>
    </customSheetView>
    <customSheetView guid="{A8F91544-908D-4294-B60E-F9F7E849C422}">
      <selection activeCell="A15" sqref="A15:XFD17"/>
      <pageMargins left="0.7" right="0.7" top="0.75" bottom="0.75" header="0.3" footer="0.3"/>
      <pageSetup paperSize="9" orientation="portrait" r:id="rId6"/>
    </customSheetView>
    <customSheetView guid="{83C9603E-EFDD-4750-A73C-BEC4C0437775}" showPageBreaks="1">
      <selection activeCell="BH439" activeCellId="10" sqref="BM439 BC438:BF438 BG439 BG439 BD439 BC438 BC439 BE439 BF439 BG439 BH439"/>
      <pageMargins left="0.7" right="0.7" top="0.75" bottom="0.75" header="0.3" footer="0.3"/>
      <pageSetup paperSize="9" orientation="portrait" r:id="rId7"/>
    </customSheetView>
    <customSheetView guid="{B728FC6A-539F-4893-A6EB-8449AB0E5E53}" showPageBreaks="1">
      <selection activeCell="F6" sqref="F6"/>
      <pageMargins left="0.7" right="0.7" top="0.75" bottom="0.75" header="0.3" footer="0.3"/>
      <pageSetup paperSize="9" orientation="portrait" r:id="rId8"/>
    </customSheetView>
    <customSheetView guid="{4A81B524-D29E-4721-96C7-B0E3746CC0EA}">
      <selection activeCell="A15" sqref="A15:XFD17"/>
      <pageMargins left="0.7" right="0.7" top="0.75" bottom="0.75" header="0.3" footer="0.3"/>
    </customSheetView>
    <customSheetView guid="{3EAD4DF7-0705-44A4-825A-49A6EEC207BA}" showPageBreaks="1">
      <selection activeCell="F6" sqref="F6"/>
      <pageMargins left="0.7" right="0.7" top="0.75" bottom="0.75" header="0.3" footer="0.3"/>
      <pageSetup paperSize="9" orientation="portrait" horizontalDpi="4294967294" verticalDpi="4294967294" r:id="rId9"/>
    </customSheetView>
    <customSheetView guid="{6200E083-3518-4FD8-9775-B2BFC90CAAAC}">
      <selection activeCell="F6" sqref="F6"/>
      <pageMargins left="0.7" right="0.7" top="0.75" bottom="0.75" header="0.3" footer="0.3"/>
    </customSheetView>
    <customSheetView guid="{82D6F19A-2247-417F-B5BF-5905FE0B0BB0}">
      <selection activeCell="F6" sqref="F6"/>
      <pageMargins left="0.7" right="0.7" top="0.75" bottom="0.75" header="0.3" footer="0.3"/>
    </customSheetView>
    <customSheetView guid="{A7CE2235-5E05-4725-A163-C4B51C7159DC}">
      <selection activeCell="F6" sqref="F6"/>
      <pageMargins left="0.7" right="0.7" top="0.75" bottom="0.75" header="0.3" footer="0.3"/>
    </customSheetView>
    <customSheetView guid="{146B59A8-CC40-4B25-BD47-7AB0764EEA90}" showPageBreaks="1">
      <selection activeCell="F6" sqref="F6"/>
      <pageMargins left="0.7" right="0.7" top="0.75" bottom="0.75" header="0.3" footer="0.3"/>
      <pageSetup paperSize="9" orientation="portrait" r:id="rId10"/>
    </customSheetView>
    <customSheetView guid="{76FEAB23-9B4D-4738-96DD-BECBCC9CBFA6}">
      <selection activeCell="F6" sqref="F6"/>
      <pageMargins left="0.7" right="0.7" top="0.75" bottom="0.75" header="0.3" footer="0.3"/>
    </customSheetView>
    <customSheetView guid="{DEB018CF-7BF4-475E-8B32-E349ECF92A04}" showPageBreaks="1">
      <selection activeCell="F6" sqref="F6"/>
      <pageMargins left="0.7" right="0.7" top="0.75" bottom="0.75" header="0.3" footer="0.3"/>
      <pageSetup paperSize="9" orientation="portrait" horizontalDpi="4294967294" verticalDpi="4294967294" r:id="rId11"/>
    </customSheetView>
    <customSheetView guid="{47D7A561-04FA-496D-99D3-F11C3500EF1F}" showPageBreaks="1">
      <selection activeCell="F6" sqref="F6"/>
      <pageMargins left="0.7" right="0.7" top="0.75" bottom="0.75" header="0.3" footer="0.3"/>
      <pageSetup paperSize="9" orientation="portrait" horizontalDpi="4294967294" verticalDpi="4294967294" r:id="rId12"/>
    </customSheetView>
    <customSheetView guid="{F94573EC-C57D-4397-A311-75269F5A9E1A}" showPageBreaks="1">
      <selection activeCell="F6" sqref="F6"/>
      <pageMargins left="0.7" right="0.7" top="0.75" bottom="0.75" header="0.3" footer="0.3"/>
      <pageSetup paperSize="9" orientation="portrait" horizontalDpi="4294967294" verticalDpi="4294967294" r:id="rId13"/>
    </customSheetView>
    <customSheetView guid="{9685FCD3-9DBD-4CB3-A6F6-BDDEEC4C49BB}" showPageBreaks="1">
      <selection activeCell="F6" sqref="F6"/>
      <pageMargins left="0.7" right="0.7" top="0.75" bottom="0.75" header="0.3" footer="0.3"/>
      <pageSetup paperSize="9" orientation="portrait" r:id="rId14"/>
    </customSheetView>
    <customSheetView guid="{82171D8B-EEB8-41DA-B72B-D9813FFDF5A8}">
      <selection activeCell="F6" sqref="F6"/>
      <pageMargins left="0.7" right="0.7" top="0.75" bottom="0.75" header="0.3" footer="0.3"/>
    </customSheetView>
    <customSheetView guid="{6CEE0FE6-D56C-409A-B509-12DDC363A785}" showPageBreaks="1">
      <selection activeCell="F6" sqref="F6"/>
      <pageMargins left="0.7" right="0.7" top="0.75" bottom="0.75" header="0.3" footer="0.3"/>
      <pageSetup paperSize="9" orientation="portrait" r:id="rId15"/>
    </customSheetView>
    <customSheetView guid="{45EF33AC-0657-4429-B7A7-8D5DA02A0D11}">
      <selection activeCell="F6" sqref="F6"/>
      <pageMargins left="0.7" right="0.7" top="0.75" bottom="0.75" header="0.3" footer="0.3"/>
    </customSheetView>
    <customSheetView guid="{2850D425-3D95-4434-8EAC-BD70295DD8D8}" showPageBreaks="1">
      <selection activeCell="F6" sqref="F6"/>
      <pageMargins left="0.7" right="0.7" top="0.75" bottom="0.75" header="0.3" footer="0.3"/>
      <pageSetup paperSize="9" orientation="portrait" horizontalDpi="4294967294" verticalDpi="4294967294" r:id="rId16"/>
    </customSheetView>
    <customSheetView guid="{786CC64E-521F-470E-87A0-40132303EF9C}" showPageBreaks="1">
      <selection activeCell="F6" sqref="F6"/>
      <pageMargins left="0.7" right="0.7" top="0.75" bottom="0.75" header="0.3" footer="0.3"/>
      <pageSetup paperSize="9" orientation="portrait" horizontalDpi="4294967294" verticalDpi="4294967294" r:id="rId17"/>
    </customSheetView>
    <customSheetView guid="{69445DFE-C158-4C15-A2F2-C60A1AFA4E89}">
      <selection activeCell="F6" sqref="F6"/>
      <pageMargins left="0.7" right="0.7" top="0.75" bottom="0.75" header="0.3" footer="0.3"/>
    </customSheetView>
    <customSheetView guid="{716F4F2E-7649-414B-BCF8-341E6DA90AAB}" showPageBreaks="1">
      <selection activeCell="B14" sqref="B14"/>
      <pageMargins left="0.7" right="0.7" top="0.75" bottom="0.75" header="0.3" footer="0.3"/>
      <pageSetup paperSize="9" orientation="portrait" horizontalDpi="4294967294" verticalDpi="4294967294" r:id="rId18"/>
    </customSheetView>
    <customSheetView guid="{BA1C8021-4D0A-4612-850B-B20ECC965775}" showPageBreaks="1">
      <selection activeCell="F6" sqref="F6"/>
      <pageMargins left="0.7" right="0.7" top="0.75" bottom="0.75" header="0.3" footer="0.3"/>
      <pageSetup paperSize="9" orientation="portrait" horizontalDpi="4294967294" verticalDpi="4294967294" r:id="rId19"/>
    </customSheetView>
    <customSheetView guid="{C561A5D7-C0C7-4077-B922-57EF557BFC7F}" showPageBreaks="1">
      <selection activeCell="F6" sqref="F6"/>
      <pageMargins left="0.7" right="0.7" top="0.75" bottom="0.75" header="0.3" footer="0.3"/>
      <pageSetup paperSize="9" orientation="portrait" r:id="rId20"/>
    </customSheetView>
    <customSheetView guid="{4E65AABC-B62A-4E57-8AC7-DC1356A9A913}" showPageBreaks="1">
      <selection activeCell="F6" sqref="F6"/>
      <pageMargins left="0.7" right="0.7" top="0.75" bottom="0.75" header="0.3" footer="0.3"/>
      <pageSetup paperSize="9" orientation="portrait" horizontalDpi="4294967294" verticalDpi="4294967294" r:id="rId21"/>
    </customSheetView>
    <customSheetView guid="{4ABFBFB3-54F1-4A0F-8089-F3EFA471B07C}" showPageBreaks="1">
      <selection activeCell="F6" sqref="F6"/>
      <pageMargins left="0.7" right="0.7" top="0.75" bottom="0.75" header="0.3" footer="0.3"/>
      <pageSetup paperSize="9" orientation="portrait" horizontalDpi="4294967294" verticalDpi="4294967294" r:id="rId22"/>
    </customSheetView>
    <customSheetView guid="{54594D49-D835-460C-AECC-0385E58EE410}">
      <selection activeCell="F6" sqref="F6"/>
      <pageMargins left="0.7" right="0.7" top="0.75" bottom="0.75" header="0.3" footer="0.3"/>
    </customSheetView>
    <customSheetView guid="{D27FE624-10B5-4B5E-A64C-120754162CB1}">
      <selection activeCell="F6" sqref="F6"/>
      <pageMargins left="0.7" right="0.7" top="0.75" bottom="0.75" header="0.3" footer="0.3"/>
    </customSheetView>
    <customSheetView guid="{9191075D-CC3A-4378-AEAE-D6524DBD742F}">
      <selection activeCell="F6" sqref="F6"/>
      <pageMargins left="0.7" right="0.7" top="0.75" bottom="0.75" header="0.3" footer="0.3"/>
    </customSheetView>
    <customSheetView guid="{D19F14AD-4D80-49A4-BA4D-F32DF61B1496}">
      <selection activeCell="F6" sqref="F6"/>
      <pageMargins left="0.7" right="0.7" top="0.75" bottom="0.75" header="0.3" footer="0.3"/>
    </customSheetView>
    <customSheetView guid="{E80F458D-8FAD-4A01-A609-26140E77F96A}" showPageBreaks="1">
      <selection activeCell="F6" sqref="F6"/>
      <pageMargins left="0.7" right="0.7" top="0.75" bottom="0.75" header="0.3" footer="0.3"/>
      <pageSetup paperSize="9" orientation="portrait" horizontalDpi="4294967294" verticalDpi="4294967294" r:id="rId23"/>
    </customSheetView>
    <customSheetView guid="{28C02DC2-A3DD-4BAC-B8A8-8149A700ABD0}" showPageBreaks="1">
      <selection activeCell="F6" sqref="F6"/>
      <pageMargins left="0.7" right="0.7" top="0.75" bottom="0.75" header="0.3" footer="0.3"/>
      <pageSetup paperSize="9" orientation="portrait" horizontalDpi="4294967294" verticalDpi="4294967294" r:id="rId24"/>
    </customSheetView>
    <customSheetView guid="{7336E4CB-D97A-4C77-AFDD-A6EB281015B6}" showPageBreaks="1">
      <selection activeCell="F6" sqref="F6"/>
      <pageMargins left="0.7" right="0.7" top="0.75" bottom="0.75" header="0.3" footer="0.3"/>
      <pageSetup paperSize="9" orientation="portrait" horizontalDpi="4294967294" verticalDpi="4294967294" r:id="rId25"/>
    </customSheetView>
    <customSheetView guid="{96EF5EDB-C3E2-4442-9853-C4B612D7361F}" showPageBreaks="1">
      <selection activeCell="F6" sqref="F6"/>
      <pageMargins left="0.7" right="0.7" top="0.75" bottom="0.75" header="0.3" footer="0.3"/>
      <pageSetup paperSize="9" orientation="portrait" horizontalDpi="4294967294" verticalDpi="4294967294" r:id="rId26"/>
    </customSheetView>
    <customSheetView guid="{05FC3577-E1BD-417B-9B93-E03AE7D1D464}" showPageBreaks="1">
      <selection activeCell="F6" sqref="F6"/>
      <pageMargins left="0.7" right="0.7" top="0.75" bottom="0.75" header="0.3" footer="0.3"/>
      <pageSetup paperSize="9" orientation="portrait" horizontalDpi="4294967294" verticalDpi="4294967294" r:id="rId27"/>
    </customSheetView>
    <customSheetView guid="{CD81A144-4535-433E-BE94-BE306EE8A870}">
      <selection activeCell="F6" sqref="F6"/>
      <pageMargins left="0.7" right="0.7" top="0.75" bottom="0.75" header="0.3" footer="0.3"/>
    </customSheetView>
    <customSheetView guid="{17B874A6-8D1B-4EF7-81D7-6EE04D1477E0}" showPageBreaks="1">
      <selection activeCell="F6" sqref="F6"/>
      <pageMargins left="0.7" right="0.7" top="0.75" bottom="0.75" header="0.3" footer="0.3"/>
      <pageSetup paperSize="9" orientation="portrait" horizontalDpi="4294967294" verticalDpi="4294967294" r:id="rId28"/>
    </customSheetView>
    <customSheetView guid="{7A8F13A0-9726-488F-9075-F0FD8023E979}">
      <selection activeCell="F6" sqref="F6"/>
      <pageMargins left="0.7" right="0.7" top="0.75" bottom="0.75" header="0.3" footer="0.3"/>
    </customSheetView>
    <customSheetView guid="{3EA1246E-32E8-4CC6-8DBF-B942F3381D9F}" showPageBreaks="1">
      <selection activeCell="A15" sqref="A15:XFD17"/>
      <pageMargins left="0.7" right="0.7" top="0.75" bottom="0.75" header="0.3" footer="0.3"/>
      <pageSetup paperSize="9" orientation="portrait" horizontalDpi="4294967294" verticalDpi="4294967294" r:id="rId29"/>
    </customSheetView>
    <customSheetView guid="{6702C68A-D612-4157-A688-4B044F78FD8D}" showPageBreaks="1">
      <selection activeCell="F6" sqref="F6"/>
      <pageMargins left="0.7" right="0.7" top="0.75" bottom="0.75" header="0.3" footer="0.3"/>
      <pageSetup paperSize="9" orientation="portrait" horizontalDpi="4294967294" verticalDpi="4294967294" r:id="rId30"/>
    </customSheetView>
    <customSheetView guid="{75EE9442-9A5E-4858-B5A4-699E893F634E}" showPageBreaks="1">
      <selection activeCell="F6" sqref="F6"/>
      <pageMargins left="0.7" right="0.7" top="0.75" bottom="0.75" header="0.3" footer="0.3"/>
      <pageSetup paperSize="9" orientation="portrait" horizontalDpi="4294967294" verticalDpi="4294967294" r:id="rId31"/>
    </customSheetView>
    <customSheetView guid="{4A5D8AAA-3B7A-4E54-B464-DDAA2F7F749A}">
      <selection activeCell="A15" sqref="A15:XFD17"/>
      <pageMargins left="0.7" right="0.7" top="0.75" bottom="0.75" header="0.3" footer="0.3"/>
    </customSheetView>
    <customSheetView guid="{4A9B7EE6-C93E-450B-8A73-994BA7968716}">
      <selection activeCell="F6" sqref="F6"/>
      <pageMargins left="0.7" right="0.7" top="0.75" bottom="0.75" header="0.3" footer="0.3"/>
    </customSheetView>
    <customSheetView guid="{604BD20E-CE29-4F3E-A7CF-EA17118E2804}">
      <selection activeCell="F6" sqref="F6"/>
      <pageMargins left="0.7" right="0.7" top="0.75" bottom="0.75" header="0.3" footer="0.3"/>
      <pageSetup paperSize="9" orientation="portrait" r:id="rId32"/>
    </customSheetView>
    <customSheetView guid="{4510FB5A-A217-46C5-9C1C-52A2E79AD42A}">
      <selection activeCell="D8" sqref="D8"/>
      <pageMargins left="0.7" right="0.7" top="0.75" bottom="0.75" header="0.3" footer="0.3"/>
      <pageSetup paperSize="9" orientation="portrait" r:id="rId33"/>
    </customSheetView>
    <customSheetView guid="{F100D550-8A57-4A7F-84EA-6F3AC8A03DE3}" showPageBreaks="1">
      <selection activeCell="F6" sqref="F6"/>
      <pageMargins left="0.7" right="0.7" top="0.75" bottom="0.75" header="0.3" footer="0.3"/>
      <pageSetup paperSize="9" orientation="portrait" r:id="rId34"/>
    </customSheetView>
  </customSheetViews>
  <pageMargins left="0.7" right="0.7" top="0.75" bottom="0.75" header="0.3" footer="0.3"/>
  <pageSetup paperSize="9" orientation="portrait" r:id="rId3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0" sqref="H30"/>
    </sheetView>
  </sheetViews>
  <sheetFormatPr baseColWidth="10" defaultRowHeight="14.4" x14ac:dyDescent="0.3"/>
  <sheetData/>
  <customSheetViews>
    <customSheetView guid="{75CF0FD7-CA94-46BC-90EC-734C5DB63123}">
      <selection activeCell="J11" sqref="J11"/>
      <pageMargins left="0.7" right="0.7" top="0.75" bottom="0.75" header="0.3" footer="0.3"/>
    </customSheetView>
    <customSheetView guid="{3E1E3DA4-ADDD-48A2-96B0-71AC80922D81}">
      <selection activeCell="J11" sqref="J11"/>
      <pageMargins left="0.7" right="0.7" top="0.75" bottom="0.75" header="0.3" footer="0.3"/>
    </customSheetView>
    <customSheetView guid="{E78D0C89-85FC-4FC2-B0F1-2396E0970B7F}" showPageBreaks="1">
      <selection activeCell="J11" sqref="J11"/>
      <pageMargins left="0.7" right="0.7" top="0.75" bottom="0.75" header="0.3" footer="0.3"/>
      <pageSetup paperSize="9" orientation="portrait" r:id="rId1"/>
    </customSheetView>
    <customSheetView guid="{B4CAEC8A-2F62-4622-B41D-E543D429815F}">
      <selection activeCell="J11" sqref="J11"/>
      <pageMargins left="0.7" right="0.7" top="0.75" bottom="0.75" header="0.3" footer="0.3"/>
    </customSheetView>
    <customSheetView guid="{2149E9B7-4BE4-4BE0-A5D8-6E0C12A2DFB1}">
      <selection activeCell="J11" sqref="J11"/>
      <pageMargins left="0.7" right="0.7" top="0.75" bottom="0.75" header="0.3" footer="0.3"/>
    </customSheetView>
    <customSheetView guid="{959FFF86-C011-49AD-A7BF-0CF802ED637A}">
      <selection activeCell="J11" sqref="J11"/>
      <pageMargins left="0.7" right="0.7" top="0.75" bottom="0.75" header="0.3" footer="0.3"/>
    </customSheetView>
    <customSheetView guid="{4B7DAF0E-6527-443E-A5C7-1C98A64552A9}">
      <selection activeCell="J11" sqref="J11"/>
      <pageMargins left="0.7" right="0.7" top="0.75" bottom="0.75" header="0.3" footer="0.3"/>
    </customSheetView>
    <customSheetView guid="{F1308C8D-43D2-4DF2-A30D-01995B4DF8EC}">
      <selection activeCell="J11" sqref="J11"/>
      <pageMargins left="0.7" right="0.7" top="0.75" bottom="0.75" header="0.3" footer="0.3"/>
    </customSheetView>
    <customSheetView guid="{A8AA34A6-523F-4D5B-A050-1C0E7D009F41}">
      <selection activeCell="J11" sqref="J11"/>
      <pageMargins left="0.7" right="0.7" top="0.75" bottom="0.75" header="0.3" footer="0.3"/>
    </customSheetView>
    <customSheetView guid="{60341444-BACE-4FC7-B2CB-D9923C85D4CE}">
      <selection activeCell="J11" sqref="J11"/>
      <pageMargins left="0.7" right="0.7" top="0.75" bottom="0.75" header="0.3" footer="0.3"/>
      <pageSetup paperSize="9" orientation="portrait" r:id="rId2"/>
    </customSheetView>
    <customSheetView guid="{7F0B4089-BD67-4E5F-9C07-EE0A78410DE4}">
      <selection activeCell="J11" sqref="J11"/>
      <pageMargins left="0.7" right="0.7" top="0.75" bottom="0.75" header="0.3" footer="0.3"/>
    </customSheetView>
    <customSheetView guid="{A8F91544-908D-4294-B60E-F9F7E849C422}">
      <selection activeCell="J11" sqref="J11"/>
      <pageMargins left="0.7" right="0.7" top="0.75" bottom="0.75" header="0.3" footer="0.3"/>
      <pageSetup paperSize="9" orientation="portrait" r:id="rId3"/>
    </customSheetView>
    <customSheetView guid="{83C9603E-EFDD-4750-A73C-BEC4C0437775}" state="hidden">
      <selection activeCell="J11" sqref="J11"/>
      <pageMargins left="0.7" right="0.7" top="0.75" bottom="0.75" header="0.3" footer="0.3"/>
    </customSheetView>
    <customSheetView guid="{B728FC6A-539F-4893-A6EB-8449AB0E5E53}">
      <selection activeCell="D9" sqref="D9"/>
      <pageMargins left="0.7" right="0.7" top="0.75" bottom="0.75" header="0.3" footer="0.3"/>
    </customSheetView>
    <customSheetView guid="{4A81B524-D29E-4721-96C7-B0E3746CC0EA}">
      <selection activeCell="J11" sqref="J11"/>
      <pageMargins left="0.7" right="0.7" top="0.75" bottom="0.75" header="0.3" footer="0.3"/>
    </customSheetView>
    <customSheetView guid="{3EAD4DF7-0705-44A4-825A-49A6EEC207BA}" showPageBreaks="1">
      <selection activeCell="J11" sqref="J11"/>
      <pageMargins left="0.7" right="0.7" top="0.75" bottom="0.75" header="0.3" footer="0.3"/>
      <pageSetup paperSize="9" orientation="portrait" r:id="rId4"/>
    </customSheetView>
    <customSheetView guid="{6200E083-3518-4FD8-9775-B2BFC90CAAAC}" showPageBreaks="1">
      <selection activeCell="J11" sqref="J11"/>
      <pageMargins left="0.7" right="0.7" top="0.75" bottom="0.75" header="0.3" footer="0.3"/>
      <pageSetup paperSize="9" orientation="portrait" r:id="rId5"/>
    </customSheetView>
    <customSheetView guid="{82D6F19A-2247-417F-B5BF-5905FE0B0BB0}">
      <selection activeCell="J11" sqref="J11"/>
      <pageMargins left="0.7" right="0.7" top="0.75" bottom="0.75" header="0.3" footer="0.3"/>
    </customSheetView>
    <customSheetView guid="{A7CE2235-5E05-4725-A163-C4B51C7159DC}">
      <selection activeCell="J11" sqref="J11"/>
      <pageMargins left="0.7" right="0.7" top="0.75" bottom="0.75" header="0.3" footer="0.3"/>
    </customSheetView>
    <customSheetView guid="{146B59A8-CC40-4B25-BD47-7AB0764EEA90}">
      <selection activeCell="J11" sqref="J11"/>
      <pageMargins left="0.7" right="0.7" top="0.75" bottom="0.75" header="0.3" footer="0.3"/>
    </customSheetView>
    <customSheetView guid="{76FEAB23-9B4D-4738-96DD-BECBCC9CBFA6}">
      <selection activeCell="J11" sqref="J11"/>
      <pageMargins left="0.7" right="0.7" top="0.75" bottom="0.75" header="0.3" footer="0.3"/>
    </customSheetView>
    <customSheetView guid="{DEB018CF-7BF4-475E-8B32-E349ECF92A04}">
      <selection activeCell="J11" sqref="J11"/>
      <pageMargins left="0.7" right="0.7" top="0.75" bottom="0.75" header="0.3" footer="0.3"/>
    </customSheetView>
    <customSheetView guid="{47D7A561-04FA-496D-99D3-F11C3500EF1F}" showPageBreaks="1">
      <selection activeCell="J11" sqref="J11"/>
      <pageMargins left="0.7" right="0.7" top="0.75" bottom="0.75" header="0.3" footer="0.3"/>
      <pageSetup paperSize="9" orientation="portrait" r:id="rId6"/>
    </customSheetView>
    <customSheetView guid="{F94573EC-C57D-4397-A311-75269F5A9E1A}" showPageBreaks="1">
      <selection activeCell="J11" sqref="J11"/>
      <pageMargins left="0.7" right="0.7" top="0.75" bottom="0.75" header="0.3" footer="0.3"/>
      <pageSetup paperSize="9" orientation="portrait" r:id="rId7"/>
    </customSheetView>
    <customSheetView guid="{9685FCD3-9DBD-4CB3-A6F6-BDDEEC4C49BB}">
      <selection activeCell="J11" sqref="J11"/>
      <pageMargins left="0.7" right="0.7" top="0.75" bottom="0.75" header="0.3" footer="0.3"/>
    </customSheetView>
    <customSheetView guid="{82171D8B-EEB8-41DA-B72B-D9813FFDF5A8}">
      <selection activeCell="J11" sqref="J11"/>
      <pageMargins left="0.7" right="0.7" top="0.75" bottom="0.75" header="0.3" footer="0.3"/>
      <pageSetup paperSize="9" orientation="portrait" r:id="rId8"/>
    </customSheetView>
    <customSheetView guid="{E80F458D-8FAD-4A01-A609-26140E77F96A}" showPageBreaks="1">
      <pageMargins left="0.7" right="0.7" top="0.75" bottom="0.75" header="0.3" footer="0.3"/>
      <pageSetup paperSize="9" orientation="portrait" r:id="rId9"/>
    </customSheetView>
    <customSheetView guid="{28C02DC2-A3DD-4BAC-B8A8-8149A700ABD0}" showPageBreaks="1">
      <selection activeCell="J11" sqref="J11"/>
      <pageMargins left="0.7" right="0.7" top="0.75" bottom="0.75" header="0.3" footer="0.3"/>
      <pageSetup paperSize="9" orientation="portrait" r:id="rId10"/>
    </customSheetView>
    <customSheetView guid="{7336E4CB-D97A-4C77-AFDD-A6EB281015B6}" showPageBreaks="1">
      <selection activeCell="J11" sqref="J11"/>
      <pageMargins left="0.7" right="0.7" top="0.75" bottom="0.75" header="0.3" footer="0.3"/>
      <pageSetup paperSize="9" orientation="portrait" r:id="rId11"/>
    </customSheetView>
    <customSheetView guid="{96EF5EDB-C3E2-4442-9853-C4B612D7361F}" showPageBreaks="1">
      <selection activeCell="J11" sqref="J11"/>
      <pageMargins left="0.7" right="0.7" top="0.75" bottom="0.75" header="0.3" footer="0.3"/>
      <pageSetup paperSize="9" orientation="portrait" r:id="rId12"/>
    </customSheetView>
    <customSheetView guid="{05FC3577-E1BD-417B-9B93-E03AE7D1D464}" showPageBreaks="1">
      <selection activeCell="J11" sqref="J11"/>
      <pageMargins left="0.7" right="0.7" top="0.75" bottom="0.75" header="0.3" footer="0.3"/>
      <pageSetup paperSize="9" orientation="portrait" r:id="rId13"/>
    </customSheetView>
    <customSheetView guid="{CD81A144-4535-433E-BE94-BE306EE8A870}">
      <selection activeCell="J11" sqref="J11"/>
      <pageMargins left="0.7" right="0.7" top="0.75" bottom="0.75" header="0.3" footer="0.3"/>
    </customSheetView>
    <customSheetView guid="{17B874A6-8D1B-4EF7-81D7-6EE04D1477E0}" showPageBreaks="1">
      <selection activeCell="J11" sqref="J11"/>
      <pageMargins left="0.7" right="0.7" top="0.75" bottom="0.75" header="0.3" footer="0.3"/>
      <pageSetup paperSize="9" orientation="portrait" r:id="rId14"/>
    </customSheetView>
    <customSheetView guid="{7A8F13A0-9726-488F-9075-F0FD8023E979}">
      <selection activeCell="J11" sqref="J11"/>
      <pageMargins left="0.7" right="0.7" top="0.75" bottom="0.75" header="0.3" footer="0.3"/>
    </customSheetView>
    <customSheetView guid="{3EA1246E-32E8-4CC6-8DBF-B942F3381D9F}" showPageBreaks="1">
      <selection activeCell="J11" sqref="J11"/>
      <pageMargins left="0.7" right="0.7" top="0.75" bottom="0.75" header="0.3" footer="0.3"/>
      <pageSetup paperSize="9" orientation="portrait" horizontalDpi="4294967294" verticalDpi="4294967294" r:id="rId15"/>
    </customSheetView>
    <customSheetView guid="{6702C68A-D612-4157-A688-4B044F78FD8D}" showPageBreaks="1">
      <selection activeCell="J11" sqref="J11"/>
      <pageMargins left="0.7" right="0.7" top="0.75" bottom="0.75" header="0.3" footer="0.3"/>
      <pageSetup paperSize="9" orientation="portrait" r:id="rId16"/>
    </customSheetView>
    <customSheetView guid="{75EE9442-9A5E-4858-B5A4-699E893F634E}" showPageBreaks="1">
      <selection activeCell="J11" sqref="J11"/>
      <pageMargins left="0.7" right="0.7" top="0.75" bottom="0.75" header="0.3" footer="0.3"/>
      <pageSetup paperSize="9" orientation="portrait" r:id="rId17"/>
    </customSheetView>
    <customSheetView guid="{4A5D8AAA-3B7A-4E54-B464-DDAA2F7F749A}">
      <selection activeCell="J11" sqref="J11"/>
      <pageMargins left="0.7" right="0.7" top="0.75" bottom="0.75" header="0.3" footer="0.3"/>
    </customSheetView>
    <customSheetView guid="{4A9B7EE6-C93E-450B-8A73-994BA7968716}">
      <selection activeCell="J11" sqref="J11"/>
      <pageMargins left="0.7" right="0.7" top="0.75" bottom="0.75" header="0.3" footer="0.3"/>
      <pageSetup paperSize="9" orientation="portrait" r:id="rId18"/>
    </customSheetView>
    <customSheetView guid="{604BD20E-CE29-4F3E-A7CF-EA17118E2804}">
      <selection activeCell="J11" sqref="J11"/>
      <pageMargins left="0.7" right="0.7" top="0.75" bottom="0.75" header="0.3" footer="0.3"/>
    </customSheetView>
    <customSheetView guid="{4510FB5A-A217-46C5-9C1C-52A2E79AD42A}">
      <selection activeCell="H30" sqref="H30"/>
      <pageMargins left="0.7" right="0.7" top="0.75" bottom="0.75" header="0.3" footer="0.3"/>
    </customSheetView>
    <customSheetView guid="{F100D550-8A57-4A7F-84EA-6F3AC8A03DE3}">
      <selection activeCell="H30" sqref="H3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17</vt:i4>
      </vt:variant>
    </vt:vector>
  </HeadingPairs>
  <TitlesOfParts>
    <vt:vector size="22" baseType="lpstr">
      <vt:lpstr>SUIVI RETOURS PART 145</vt:lpstr>
      <vt:lpstr>Feuil2</vt:lpstr>
      <vt:lpstr>LISTES</vt:lpstr>
      <vt:lpstr>REGLES UTILISATION</vt:lpstr>
      <vt:lpstr>Feuil1</vt:lpstr>
      <vt:lpstr>ACTIVITY</vt:lpstr>
      <vt:lpstr>ADMISSION</vt:lpstr>
      <vt:lpstr>ASTRONICS</vt:lpstr>
      <vt:lpstr>CERTIFICATES</vt:lpstr>
      <vt:lpstr>client_adv</vt:lpstr>
      <vt:lpstr>CUSTOMER</vt:lpstr>
      <vt:lpstr>FAMILLEDESIGNATION</vt:lpstr>
      <vt:lpstr>LIABILITY</vt:lpstr>
      <vt:lpstr>LISTECLASSIQUE</vt:lpstr>
      <vt:lpstr>LOGISTIQUE</vt:lpstr>
      <vt:lpstr>MANQUANT</vt:lpstr>
      <vt:lpstr>OPERATOR</vt:lpstr>
      <vt:lpstr>PROGRAMME</vt:lpstr>
      <vt:lpstr>REPAIR</vt:lpstr>
      <vt:lpstr>SERVICES</vt:lpstr>
      <vt:lpstr>TEMPS</vt:lpstr>
      <vt:lpstr>WARRANTY</vt:lpstr>
    </vt:vector>
  </TitlesOfParts>
  <Company>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BLANCHANDIN</dc:creator>
  <cp:lastModifiedBy>Noemie BLANCHANDIN</cp:lastModifiedBy>
  <cp:lastPrinted>2019-06-25T14:57:09Z</cp:lastPrinted>
  <dcterms:created xsi:type="dcterms:W3CDTF">2019-01-08T12:37:54Z</dcterms:created>
  <dcterms:modified xsi:type="dcterms:W3CDTF">2019-06-28T09:12:45Z</dcterms:modified>
</cp:coreProperties>
</file>